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ca20858\Documents\FFVP\"/>
    </mc:Choice>
  </mc:AlternateContent>
  <xr:revisionPtr revIDLastSave="0" documentId="8_{D9CFE928-BD06-491B-8BED-CB4BD76796DA}" xr6:coauthVersionLast="47" xr6:coauthVersionMax="47" xr10:uidLastSave="{00000000-0000-0000-0000-000000000000}"/>
  <bookViews>
    <workbookView xWindow="-110" yWindow="-110" windowWidth="19420" windowHeight="10420" activeTab="5" xr2:uid="{00000000-000D-0000-FFFF-FFFF00000000}"/>
  </bookViews>
  <sheets>
    <sheet name="Spending Plan Instructions" sheetId="15" r:id="rId1"/>
    <sheet name="FFVP Spending Plan" sheetId="1" r:id="rId2"/>
    <sheet name="Financial Management" sheetId="21" r:id="rId3"/>
    <sheet name="Journal Entry" sheetId="20" r:id="rId4"/>
    <sheet name="Produce Calculator" sheetId="18" r:id="rId5"/>
    <sheet name="Sample SOP" sheetId="16" r:id="rId6"/>
    <sheet name="Best Practices for FFVP" sheetId="23" r:id="rId7"/>
    <sheet name="Instructions for Calendar" sheetId="19" r:id="rId8"/>
  </sheets>
  <definedNames>
    <definedName name="_xlnm.Print_Area" localSheetId="6">'Best Practices for FFVP'!$A$1:$J$95</definedName>
    <definedName name="_xlnm.Print_Area" localSheetId="2">'Financial Management'!$A$1:$A$31</definedName>
  </definedNames>
  <calcPr calcId="191028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18" i="18" l="1"/>
  <c r="G15" i="18"/>
  <c r="J8" i="1"/>
  <c r="J9" i="1"/>
  <c r="J10" i="1"/>
  <c r="J13" i="1"/>
  <c r="J14" i="1"/>
  <c r="J15" i="1"/>
  <c r="J16" i="1"/>
  <c r="J17" i="1"/>
  <c r="J18" i="1"/>
  <c r="J19" i="1"/>
  <c r="J20" i="1"/>
  <c r="J21" i="1"/>
  <c r="E8" i="20"/>
  <c r="F8" i="20"/>
  <c r="E9" i="20"/>
  <c r="F9" i="20"/>
  <c r="E10" i="20"/>
  <c r="F10" i="20"/>
  <c r="E11" i="20"/>
  <c r="G11" i="20"/>
  <c r="F11" i="20"/>
  <c r="H11" i="20"/>
  <c r="E12" i="20"/>
  <c r="H12" i="20"/>
  <c r="F12" i="20"/>
  <c r="G12" i="20"/>
  <c r="E13" i="20"/>
  <c r="G13" i="20"/>
  <c r="F13" i="20"/>
  <c r="H13" i="20"/>
  <c r="I13" i="20"/>
  <c r="E20" i="20"/>
  <c r="G20" i="20"/>
  <c r="F20" i="20"/>
  <c r="H20" i="20"/>
  <c r="E21" i="20"/>
  <c r="H21" i="20"/>
  <c r="E22" i="20"/>
  <c r="H22" i="20"/>
  <c r="E23" i="20"/>
  <c r="H23" i="20"/>
  <c r="H25" i="20"/>
  <c r="F21" i="20"/>
  <c r="G21" i="20"/>
  <c r="I21" i="20"/>
  <c r="G22" i="20"/>
  <c r="F22" i="20"/>
  <c r="I22" i="20"/>
  <c r="C40" i="20"/>
  <c r="G40" i="20"/>
  <c r="K40" i="20"/>
  <c r="C50" i="20"/>
  <c r="C25" i="20"/>
  <c r="C15" i="20"/>
  <c r="G221" i="18"/>
  <c r="E221" i="18"/>
  <c r="G220" i="18"/>
  <c r="E220" i="18"/>
  <c r="G217" i="18"/>
  <c r="E217" i="18"/>
  <c r="G216" i="18"/>
  <c r="E216" i="18"/>
  <c r="G213" i="18"/>
  <c r="E213" i="18"/>
  <c r="G212" i="18"/>
  <c r="E212" i="18"/>
  <c r="G209" i="18"/>
  <c r="E209" i="18"/>
  <c r="G208" i="18"/>
  <c r="E208" i="18"/>
  <c r="G205" i="18"/>
  <c r="E205" i="18"/>
  <c r="G204" i="18"/>
  <c r="E204" i="18"/>
  <c r="G201" i="18"/>
  <c r="E201" i="18"/>
  <c r="G200" i="18"/>
  <c r="E200" i="18"/>
  <c r="G197" i="18"/>
  <c r="E197" i="18"/>
  <c r="G196" i="18"/>
  <c r="E196" i="18"/>
  <c r="G193" i="18"/>
  <c r="E193" i="18"/>
  <c r="G192" i="18"/>
  <c r="E192" i="18"/>
  <c r="G189" i="18"/>
  <c r="E189" i="18"/>
  <c r="G188" i="18"/>
  <c r="E188" i="18"/>
  <c r="G185" i="18"/>
  <c r="E185" i="18"/>
  <c r="G184" i="18"/>
  <c r="E184" i="18"/>
  <c r="G181" i="18"/>
  <c r="E181" i="18"/>
  <c r="G180" i="18"/>
  <c r="E180" i="18"/>
  <c r="G177" i="18"/>
  <c r="E177" i="18"/>
  <c r="G176" i="18"/>
  <c r="E176" i="18"/>
  <c r="G173" i="18"/>
  <c r="E173" i="18"/>
  <c r="G170" i="18"/>
  <c r="E170" i="18"/>
  <c r="G169" i="18"/>
  <c r="E169" i="18"/>
  <c r="G166" i="18"/>
  <c r="E166" i="18"/>
  <c r="G165" i="18"/>
  <c r="E165" i="18"/>
  <c r="G162" i="18"/>
  <c r="E162" i="18"/>
  <c r="G161" i="18"/>
  <c r="E161" i="18"/>
  <c r="G158" i="18"/>
  <c r="E158" i="18"/>
  <c r="G157" i="18"/>
  <c r="E157" i="18"/>
  <c r="G154" i="18"/>
  <c r="E154" i="18"/>
  <c r="G153" i="18"/>
  <c r="E153" i="18"/>
  <c r="G150" i="18"/>
  <c r="E150" i="18"/>
  <c r="G149" i="18"/>
  <c r="E149" i="18"/>
  <c r="G146" i="18"/>
  <c r="E146" i="18"/>
  <c r="G145" i="18"/>
  <c r="E145" i="18"/>
  <c r="G142" i="18"/>
  <c r="E142" i="18"/>
  <c r="G141" i="18"/>
  <c r="E141" i="18"/>
  <c r="G138" i="18"/>
  <c r="E138" i="18"/>
  <c r="G137" i="18"/>
  <c r="E137" i="18"/>
  <c r="G134" i="18"/>
  <c r="E134" i="18"/>
  <c r="G133" i="18"/>
  <c r="E133" i="18"/>
  <c r="G130" i="18"/>
  <c r="E130" i="18"/>
  <c r="G129" i="18"/>
  <c r="E129" i="18"/>
  <c r="G126" i="18"/>
  <c r="E126" i="18"/>
  <c r="G125" i="18"/>
  <c r="E125" i="18"/>
  <c r="G122" i="18"/>
  <c r="E122" i="18"/>
  <c r="G119" i="18"/>
  <c r="E119" i="18"/>
  <c r="E118" i="18"/>
  <c r="G115" i="18"/>
  <c r="E115" i="18"/>
  <c r="G114" i="18"/>
  <c r="E114" i="18"/>
  <c r="G111" i="18"/>
  <c r="E111" i="18"/>
  <c r="G110" i="18"/>
  <c r="E110" i="18"/>
  <c r="G107" i="18"/>
  <c r="E107" i="18"/>
  <c r="G106" i="18"/>
  <c r="E106" i="18"/>
  <c r="G103" i="18"/>
  <c r="E103" i="18"/>
  <c r="G102" i="18"/>
  <c r="E102" i="18"/>
  <c r="G99" i="18"/>
  <c r="E99" i="18"/>
  <c r="G98" i="18"/>
  <c r="E98" i="18"/>
  <c r="G95" i="18"/>
  <c r="E95" i="18"/>
  <c r="G94" i="18"/>
  <c r="E94" i="18"/>
  <c r="G91" i="18"/>
  <c r="E91" i="18"/>
  <c r="G90" i="18"/>
  <c r="E90" i="18"/>
  <c r="G87" i="18"/>
  <c r="E87" i="18"/>
  <c r="G86" i="18"/>
  <c r="E86" i="18"/>
  <c r="G83" i="18"/>
  <c r="E83" i="18"/>
  <c r="G82" i="18"/>
  <c r="E82" i="18"/>
  <c r="G79" i="18"/>
  <c r="E79" i="18"/>
  <c r="G78" i="18"/>
  <c r="E78" i="18"/>
  <c r="M72" i="18"/>
  <c r="G72" i="18"/>
  <c r="E72" i="18"/>
  <c r="K72" i="18"/>
  <c r="M71" i="18"/>
  <c r="E71" i="18"/>
  <c r="K71" i="18"/>
  <c r="G71" i="18"/>
  <c r="M68" i="18"/>
  <c r="G68" i="18"/>
  <c r="E68" i="18"/>
  <c r="K68" i="18"/>
  <c r="M67" i="18"/>
  <c r="E67" i="18"/>
  <c r="K67" i="18"/>
  <c r="G67" i="18"/>
  <c r="G64" i="18"/>
  <c r="E64" i="18"/>
  <c r="G61" i="18"/>
  <c r="E61" i="18"/>
  <c r="G60" i="18"/>
  <c r="E60" i="18"/>
  <c r="G57" i="18"/>
  <c r="E57" i="18"/>
  <c r="G54" i="18"/>
  <c r="E54" i="18"/>
  <c r="G53" i="18"/>
  <c r="E53" i="18"/>
  <c r="G50" i="18"/>
  <c r="E50" i="18"/>
  <c r="G47" i="18"/>
  <c r="E47" i="18"/>
  <c r="G46" i="18"/>
  <c r="E46" i="18"/>
  <c r="G43" i="18"/>
  <c r="E43" i="18"/>
  <c r="G40" i="18"/>
  <c r="E40" i="18"/>
  <c r="G39" i="18"/>
  <c r="E39" i="18"/>
  <c r="M36" i="18"/>
  <c r="G36" i="18"/>
  <c r="E36" i="18"/>
  <c r="K36" i="18"/>
  <c r="M35" i="18"/>
  <c r="E35" i="18"/>
  <c r="K35" i="18"/>
  <c r="G35" i="18"/>
  <c r="G32" i="18"/>
  <c r="E32" i="18"/>
  <c r="G31" i="18"/>
  <c r="E31" i="18"/>
  <c r="M28" i="18"/>
  <c r="E28" i="18"/>
  <c r="K28" i="18"/>
  <c r="G28" i="18"/>
  <c r="M27" i="18"/>
  <c r="G27" i="18"/>
  <c r="E27" i="18"/>
  <c r="K27" i="18"/>
  <c r="B24" i="18"/>
  <c r="E24" i="18"/>
  <c r="K24" i="18"/>
  <c r="M24" i="18"/>
  <c r="M23" i="18"/>
  <c r="E23" i="18"/>
  <c r="K23" i="18"/>
  <c r="G23" i="18"/>
  <c r="M20" i="18"/>
  <c r="G20" i="18"/>
  <c r="E20" i="18"/>
  <c r="K20" i="18"/>
  <c r="M19" i="18"/>
  <c r="G19" i="18"/>
  <c r="E19" i="18"/>
  <c r="K19" i="18"/>
  <c r="G16" i="18"/>
  <c r="E16" i="18"/>
  <c r="E15" i="18"/>
  <c r="C11" i="1"/>
  <c r="D10" i="1"/>
  <c r="D9" i="1"/>
  <c r="D11" i="1"/>
  <c r="C22" i="1"/>
  <c r="D14" i="1"/>
  <c r="E22" i="1"/>
  <c r="F22" i="1"/>
  <c r="G22" i="1"/>
  <c r="H22" i="1"/>
  <c r="I22" i="1"/>
  <c r="E11" i="1"/>
  <c r="F11" i="1"/>
  <c r="G11" i="1"/>
  <c r="H11" i="1"/>
  <c r="I11" i="1"/>
  <c r="J11" i="1"/>
  <c r="D18" i="1"/>
  <c r="D13" i="1"/>
  <c r="D20" i="1"/>
  <c r="G24" i="18"/>
  <c r="J22" i="1"/>
  <c r="I12" i="20"/>
  <c r="F15" i="20"/>
  <c r="G23" i="20"/>
  <c r="F23" i="20"/>
  <c r="I23" i="20"/>
  <c r="H9" i="20"/>
  <c r="D19" i="1"/>
  <c r="F25" i="20"/>
  <c r="G9" i="20"/>
  <c r="I9" i="20"/>
  <c r="H10" i="20"/>
  <c r="D15" i="1"/>
  <c r="D16" i="1"/>
  <c r="D17" i="1"/>
  <c r="D21" i="1"/>
  <c r="D22" i="1"/>
  <c r="E25" i="20"/>
  <c r="G10" i="20"/>
  <c r="I10" i="20"/>
  <c r="I20" i="20"/>
  <c r="I11" i="20"/>
  <c r="H8" i="20"/>
  <c r="H15" i="20"/>
  <c r="G8" i="20"/>
  <c r="G15" i="20"/>
  <c r="E15" i="20"/>
  <c r="I25" i="20"/>
  <c r="G25" i="20"/>
  <c r="I8" i="20"/>
  <c r="I15" i="20"/>
  <c r="D54" i="20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Jane Crawford</author>
  </authors>
  <commentList>
    <comment ref="F4" authorId="0" shapeId="0" xr:uid="{00000000-0006-0000-0100-000001000000}">
      <text>
        <r>
          <rPr>
            <sz val="9"/>
            <color indexed="81"/>
            <rFont val="Tahoma"/>
            <family val="2"/>
          </rPr>
          <t xml:space="preserve">
Insert the dollar amount from July 1-September 30 grant allocated for school</t>
        </r>
      </text>
    </comment>
    <comment ref="I4" authorId="0" shapeId="0" xr:uid="{00000000-0006-0000-0100-000002000000}">
      <text>
        <r>
          <rPr>
            <sz val="9"/>
            <color indexed="81"/>
            <rFont val="Tahoma"/>
            <family val="2"/>
          </rPr>
          <t>Insert the dollar amount from October 1-June 30 grant allocated as indicated on spending plan instructions</t>
        </r>
      </text>
    </comment>
    <comment ref="C6" authorId="0" shapeId="0" xr:uid="{00000000-0006-0000-0100-000003000000}">
      <text>
        <r>
          <rPr>
            <sz val="9"/>
            <color indexed="81"/>
            <rFont val="Tahoma"/>
            <family val="2"/>
          </rPr>
          <t xml:space="preserve">
This is the number of days that fresh fruit and/or vegetables willl be served during the specific month.</t>
        </r>
      </text>
    </comment>
    <comment ref="E6" authorId="0" shapeId="0" xr:uid="{00000000-0006-0000-0100-000004000000}">
      <text>
        <r>
          <rPr>
            <sz val="9"/>
            <color indexed="81"/>
            <rFont val="Tahoma"/>
            <family val="2"/>
          </rPr>
          <t xml:space="preserve">
The majority of total funds must be spent on fresh produce.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April Banker</author>
    <author>Jane Crawford</author>
  </authors>
  <commentList>
    <comment ref="F6" authorId="0" shapeId="0" xr:uid="{00000000-0006-0000-0300-000001000000}">
      <text>
        <r>
          <rPr>
            <sz val="9"/>
            <color indexed="81"/>
            <rFont val="Tahoma"/>
            <family val="2"/>
          </rPr>
          <t>Social Security Rate</t>
        </r>
      </text>
    </comment>
    <comment ref="G6" authorId="0" shapeId="0" xr:uid="{00000000-0006-0000-0300-000002000000}">
      <text>
        <r>
          <rPr>
            <sz val="9"/>
            <color indexed="81"/>
            <rFont val="Tahoma"/>
            <family val="2"/>
          </rPr>
          <t>Medicare Rate</t>
        </r>
      </text>
    </comment>
    <comment ref="H6" authorId="0" shapeId="0" xr:uid="{00000000-0006-0000-0300-000003000000}">
      <text>
        <r>
          <rPr>
            <sz val="9"/>
            <color indexed="81"/>
            <rFont val="Tahoma"/>
            <family val="2"/>
          </rPr>
          <t xml:space="preserve">Enter your district's retirement rate here.  
</t>
        </r>
      </text>
    </comment>
    <comment ref="B7" authorId="0" shapeId="0" xr:uid="{00000000-0006-0000-0300-000004000000}">
      <text>
        <r>
          <rPr>
            <sz val="9"/>
            <color indexed="81"/>
            <rFont val="Tahoma"/>
            <family val="2"/>
          </rPr>
          <t>When filing a FFVP claim, you do not have to enter individual employees, you could only enter the total labor costs from column I row 15</t>
        </r>
      </text>
    </comment>
    <comment ref="C7" authorId="0" shapeId="0" xr:uid="{00000000-0006-0000-0300-000005000000}">
      <text>
        <r>
          <rPr>
            <sz val="9"/>
            <color indexed="81"/>
            <rFont val="Tahoma"/>
            <family val="2"/>
          </rPr>
          <t xml:space="preserve">Enter the total monthly hours worked for each employee 
</t>
        </r>
      </text>
    </comment>
    <comment ref="D7" authorId="0" shapeId="0" xr:uid="{00000000-0006-0000-0300-000006000000}">
      <text>
        <r>
          <rPr>
            <sz val="9"/>
            <color indexed="81"/>
            <rFont val="Tahoma"/>
            <family val="2"/>
          </rPr>
          <t>Enter the rate of pay for your FFVP employee</t>
        </r>
      </text>
    </comment>
    <comment ref="E7" authorId="0" shapeId="0" xr:uid="{00000000-0006-0000-0300-000007000000}">
      <text>
        <r>
          <rPr>
            <sz val="9"/>
            <color indexed="81"/>
            <rFont val="Tahoma"/>
            <family val="2"/>
          </rPr>
          <t>Total hours multiplied by employee rate of pay
This column is calculated for you.</t>
        </r>
      </text>
    </comment>
    <comment ref="F7" authorId="0" shapeId="0" xr:uid="{00000000-0006-0000-0300-000008000000}">
      <text>
        <r>
          <rPr>
            <sz val="9"/>
            <color indexed="81"/>
            <rFont val="Tahoma"/>
            <family val="2"/>
          </rPr>
          <t xml:space="preserve">Gross wages multiplied by 6.2%
</t>
        </r>
      </text>
    </comment>
    <comment ref="G7" authorId="0" shapeId="0" xr:uid="{00000000-0006-0000-0300-000009000000}">
      <text>
        <r>
          <rPr>
            <sz val="9"/>
            <color indexed="81"/>
            <rFont val="Tahoma"/>
            <family val="2"/>
          </rPr>
          <t>Gross wages multiplied by 1.45%. This clolumn is calculated for you.</t>
        </r>
      </text>
    </comment>
    <comment ref="H7" authorId="0" shapeId="0" xr:uid="{00000000-0006-0000-0300-00000A000000}">
      <text>
        <r>
          <rPr>
            <sz val="9"/>
            <color indexed="81"/>
            <rFont val="Tahoma"/>
            <family val="2"/>
          </rPr>
          <t xml:space="preserve">If your FFVP employee does not contribute to retirement, enter a zero for that employee only in column H
</t>
        </r>
      </text>
    </comment>
    <comment ref="I7" authorId="0" shapeId="0" xr:uid="{00000000-0006-0000-0300-00000B000000}">
      <text>
        <r>
          <rPr>
            <sz val="9"/>
            <color indexed="81"/>
            <rFont val="Tahoma"/>
            <family val="2"/>
          </rPr>
          <t>Total labor expenses, including taxes and retirement. This column is calculated for you.</t>
        </r>
      </text>
    </comment>
    <comment ref="E15" authorId="0" shapeId="0" xr:uid="{00000000-0006-0000-0300-00000C000000}">
      <text>
        <r>
          <rPr>
            <sz val="9"/>
            <color indexed="81"/>
            <rFont val="Tahoma"/>
            <family val="2"/>
          </rPr>
          <t xml:space="preserve">Journal entry (JE) totals for 165, Cafeteria Personnel Expenses
</t>
        </r>
      </text>
    </comment>
    <comment ref="F15" authorId="0" shapeId="0" xr:uid="{00000000-0006-0000-0300-00000D000000}">
      <text>
        <r>
          <rPr>
            <sz val="9"/>
            <color indexed="81"/>
            <rFont val="Tahoma"/>
            <family val="2"/>
          </rPr>
          <t>JE totals for 201, Social Security Expenses</t>
        </r>
      </text>
    </comment>
    <comment ref="G15" authorId="0" shapeId="0" xr:uid="{00000000-0006-0000-0300-00000E000000}">
      <text>
        <r>
          <rPr>
            <sz val="9"/>
            <color indexed="81"/>
            <rFont val="Tahoma"/>
            <family val="2"/>
          </rPr>
          <t>JE totals for 212, Medicare Expenses</t>
        </r>
      </text>
    </comment>
    <comment ref="H15" authorId="0" shapeId="0" xr:uid="{00000000-0006-0000-0300-00000F000000}">
      <text>
        <r>
          <rPr>
            <sz val="9"/>
            <color indexed="81"/>
            <rFont val="Tahoma"/>
            <family val="2"/>
          </rPr>
          <t>JE totals for 204, Retirement Expenses</t>
        </r>
      </text>
    </comment>
    <comment ref="I15" authorId="1" shapeId="0" xr:uid="{00000000-0006-0000-0300-000010000000}">
      <text>
        <r>
          <rPr>
            <sz val="9"/>
            <color indexed="81"/>
            <rFont val="Tahoma"/>
            <family val="2"/>
          </rPr>
          <t xml:space="preserve">You may use this labor total for your operating labor on your FFVP claim
</t>
        </r>
      </text>
    </comment>
    <comment ref="B19" authorId="0" shapeId="0" xr:uid="{00000000-0006-0000-0300-000011000000}">
      <text>
        <r>
          <rPr>
            <sz val="9"/>
            <color indexed="81"/>
            <rFont val="Tahoma"/>
            <family val="2"/>
          </rPr>
          <t>When filing a FFVP claim, you do not have to enter individual employees, only total labor costs</t>
        </r>
      </text>
    </comment>
    <comment ref="C19" authorId="0" shapeId="0" xr:uid="{00000000-0006-0000-0300-000012000000}">
      <text>
        <r>
          <rPr>
            <sz val="9"/>
            <color indexed="81"/>
            <rFont val="Tahoma"/>
            <family val="2"/>
          </rPr>
          <t xml:space="preserve">Enter the total monthly hours worked for each employee 
</t>
        </r>
      </text>
    </comment>
    <comment ref="D19" authorId="0" shapeId="0" xr:uid="{00000000-0006-0000-0300-000013000000}">
      <text>
        <r>
          <rPr>
            <sz val="9"/>
            <color indexed="81"/>
            <rFont val="Tahoma"/>
            <family val="2"/>
          </rPr>
          <t>Enter the rate of pay for your FFVP employee</t>
        </r>
      </text>
    </comment>
    <comment ref="E19" authorId="0" shapeId="0" xr:uid="{00000000-0006-0000-0300-000014000000}">
      <text>
        <r>
          <rPr>
            <sz val="9"/>
            <color indexed="81"/>
            <rFont val="Tahoma"/>
            <family val="2"/>
          </rPr>
          <t>Total hours multiplied by employee rate of pay
This column is calculated for you.</t>
        </r>
      </text>
    </comment>
    <comment ref="F19" authorId="0" shapeId="0" xr:uid="{00000000-0006-0000-0300-000015000000}">
      <text>
        <r>
          <rPr>
            <sz val="9"/>
            <color indexed="81"/>
            <rFont val="Tahoma"/>
            <family val="2"/>
          </rPr>
          <t>Gross wages multiplied by 6.2%. This column is calculated for you.</t>
        </r>
      </text>
    </comment>
    <comment ref="G19" authorId="0" shapeId="0" xr:uid="{00000000-0006-0000-0300-000016000000}">
      <text>
        <r>
          <rPr>
            <sz val="9"/>
            <color indexed="81"/>
            <rFont val="Tahoma"/>
            <family val="2"/>
          </rPr>
          <t>Gross wages multiplied by 1.45% This column is calculated for you.</t>
        </r>
      </text>
    </comment>
    <comment ref="H19" authorId="0" shapeId="0" xr:uid="{00000000-0006-0000-0300-000017000000}">
      <text>
        <r>
          <rPr>
            <sz val="9"/>
            <color indexed="81"/>
            <rFont val="Tahoma"/>
            <family val="2"/>
          </rPr>
          <t xml:space="preserve">Gross wages multiplied by your district's retirement rate. This column is calculated for you.
</t>
        </r>
      </text>
    </comment>
    <comment ref="I19" authorId="0" shapeId="0" xr:uid="{00000000-0006-0000-0300-000018000000}">
      <text>
        <r>
          <rPr>
            <sz val="9"/>
            <color indexed="81"/>
            <rFont val="Tahoma"/>
            <family val="2"/>
          </rPr>
          <t>Total labor expenses, including taxes and retirement. This column is calculated for you.</t>
        </r>
      </text>
    </comment>
    <comment ref="I25" authorId="0" shapeId="0" xr:uid="{00000000-0006-0000-0300-000019000000}">
      <text>
        <r>
          <rPr>
            <sz val="9"/>
            <color indexed="81"/>
            <rFont val="Tahoma"/>
            <family val="2"/>
          </rPr>
          <t>JE totals for 99100-590, Operating Transfer Expenses</t>
        </r>
      </text>
    </comment>
    <comment ref="B34" authorId="0" shapeId="0" xr:uid="{00000000-0006-0000-0300-00001A000000}">
      <text>
        <r>
          <rPr>
            <sz val="9"/>
            <color indexed="81"/>
            <rFont val="Tahoma"/>
            <family val="2"/>
          </rPr>
          <t>When filing a FFVP claim, you do not have to enter individual vendors or product cost, only total food costs</t>
        </r>
      </text>
    </comment>
    <comment ref="C34" authorId="0" shapeId="0" xr:uid="{00000000-0006-0000-0300-00001B000000}">
      <text>
        <r>
          <rPr>
            <sz val="9"/>
            <color indexed="81"/>
            <rFont val="Tahoma"/>
            <family val="2"/>
          </rPr>
          <t xml:space="preserve">Enter your FFVP invoice totals here
</t>
        </r>
      </text>
    </comment>
    <comment ref="G34" authorId="0" shapeId="0" xr:uid="{00000000-0006-0000-0300-00001C000000}">
      <text>
        <r>
          <rPr>
            <sz val="9"/>
            <color indexed="81"/>
            <rFont val="Tahoma"/>
            <family val="2"/>
          </rPr>
          <t xml:space="preserve">Enter your supply expense invoice totals here
</t>
        </r>
      </text>
    </comment>
    <comment ref="K34" authorId="0" shapeId="0" xr:uid="{00000000-0006-0000-0300-00001D000000}">
      <text>
        <r>
          <rPr>
            <sz val="9"/>
            <color indexed="81"/>
            <rFont val="Tahoma"/>
            <family val="2"/>
          </rPr>
          <t xml:space="preserve">Enter your equipment invoice totals here
</t>
        </r>
      </text>
    </comment>
    <comment ref="C40" authorId="0" shapeId="0" xr:uid="{00000000-0006-0000-0300-00001E000000}">
      <text>
        <r>
          <rPr>
            <sz val="9"/>
            <color indexed="81"/>
            <rFont val="Tahoma"/>
            <family val="2"/>
          </rPr>
          <t>JE totals for 422, Food Supplies Expenses</t>
        </r>
      </text>
    </comment>
    <comment ref="G40" authorId="0" shapeId="0" xr:uid="{00000000-0006-0000-0300-00001F000000}">
      <text>
        <r>
          <rPr>
            <sz val="9"/>
            <color indexed="81"/>
            <rFont val="Tahoma"/>
            <family val="2"/>
          </rPr>
          <t>JE totals for 421, Food Prep Supplies Expenses or 499, Other supplies and materials, or 599, Other charges</t>
        </r>
      </text>
    </comment>
    <comment ref="K40" authorId="0" shapeId="0" xr:uid="{00000000-0006-0000-0300-000020000000}">
      <text>
        <r>
          <rPr>
            <sz val="9"/>
            <color indexed="81"/>
            <rFont val="Tahoma"/>
            <family val="2"/>
          </rPr>
          <t>JE totals for 710, Food Equipment Expenses</t>
        </r>
      </text>
    </comment>
    <comment ref="A43" authorId="0" shapeId="0" xr:uid="{00000000-0006-0000-0300-000021000000}">
      <text>
        <r>
          <rPr>
            <sz val="9"/>
            <color indexed="81"/>
            <rFont val="Tahoma"/>
            <family val="2"/>
          </rPr>
          <t xml:space="preserve">Larger equipment purchase, prior approval will be needed
</t>
        </r>
      </text>
    </comment>
    <comment ref="C44" authorId="0" shapeId="0" xr:uid="{00000000-0006-0000-0300-000022000000}">
      <text>
        <r>
          <rPr>
            <sz val="9"/>
            <color indexed="81"/>
            <rFont val="Tahoma"/>
            <family val="2"/>
          </rPr>
          <t xml:space="preserve">Enter your equipment invoice totals here
</t>
        </r>
      </text>
    </comment>
    <comment ref="C50" authorId="0" shapeId="0" xr:uid="{00000000-0006-0000-0300-000023000000}">
      <text>
        <r>
          <rPr>
            <sz val="9"/>
            <color indexed="81"/>
            <rFont val="Tahoma"/>
            <family val="2"/>
          </rPr>
          <t>JE totals for 710, Food Equipment Expenses</t>
        </r>
      </text>
    </comment>
    <comment ref="D54" authorId="0" shapeId="0" xr:uid="{00000000-0006-0000-0300-000024000000}">
      <text>
        <r>
          <rPr>
            <sz val="9"/>
            <color indexed="81"/>
            <rFont val="Tahoma"/>
            <family val="2"/>
          </rPr>
          <t xml:space="preserve">This total should match your monthly journal entries for FFVP
</t>
        </r>
      </text>
    </comment>
  </commentList>
</comments>
</file>

<file path=xl/sharedStrings.xml><?xml version="1.0" encoding="utf-8"?>
<sst xmlns="http://schemas.openxmlformats.org/spreadsheetml/2006/main" count="880" uniqueCount="346">
  <si>
    <t>Fresh Fruit and Vegetable (FFVP) Program Toolkit</t>
  </si>
  <si>
    <t>1. From Tennessee: Meals, Accounting, and Claiming (TMAC) Claims page, click on FFVP</t>
  </si>
  <si>
    <t xml:space="preserve">2. When the page opens, check the Grant Details School Year </t>
  </si>
  <si>
    <t xml:space="preserve">Allocations are listed by school </t>
  </si>
  <si>
    <t>Enter these amounts into the Spending Plan by school</t>
  </si>
  <si>
    <t>a</t>
  </si>
  <si>
    <t>Allocation for July–September</t>
  </si>
  <si>
    <t>Enter as first allocation on budget</t>
  </si>
  <si>
    <t>b</t>
  </si>
  <si>
    <t>Allocation for October–June</t>
  </si>
  <si>
    <t>Enter as second allocation on budget</t>
  </si>
  <si>
    <t xml:space="preserve">3. Using school calendar and the number of serving days per week from the school's FFVP application, </t>
  </si>
  <si>
    <t xml:space="preserve">     enter the number of serving days per month for the year.</t>
  </si>
  <si>
    <t>4. This provides an estimated amount available to spend monthly for all costs for the program.</t>
  </si>
  <si>
    <r>
      <t xml:space="preserve">5. Utilize this tool to plan, and adjust expenses as the year progresses. </t>
    </r>
    <r>
      <rPr>
        <b/>
        <sz val="10"/>
        <rFont val="Open Sans"/>
        <family val="2"/>
      </rPr>
      <t>Note that the funds</t>
    </r>
  </si>
  <si>
    <t>remaining column provides a total of what is left to spend from that allocation period.</t>
  </si>
  <si>
    <t>CFDA 10.582</t>
  </si>
  <si>
    <t>Office of School Nutrition • Andrew Johnson Tower, 10th floor • 710 James Robertson Parkway • Nashville, TN 37243</t>
  </si>
  <si>
    <t>Tel: 800-354-3663 • Fax: 615-532-5303 • tn.gov/education</t>
  </si>
  <si>
    <t xml:space="preserve">FFVP Spending Plan </t>
  </si>
  <si>
    <r>
      <t xml:space="preserve">Spending Plan for School Year </t>
    </r>
    <r>
      <rPr>
        <b/>
        <sz val="18"/>
        <color rgb="FFFF0000"/>
        <rFont val="PermianSlabSerifTypeface"/>
        <family val="3"/>
      </rPr>
      <t>(insert school year here)</t>
    </r>
  </si>
  <si>
    <t>School Name:</t>
  </si>
  <si>
    <t>Niota</t>
  </si>
  <si>
    <t>FFVP First Allocation</t>
  </si>
  <si>
    <t>FFVP Second Allocation</t>
  </si>
  <si>
    <t>Operational Costs</t>
  </si>
  <si>
    <t>Administrative Costs*</t>
  </si>
  <si>
    <t>Month</t>
  </si>
  <si>
    <t>Number of days to Serve</t>
  </si>
  <si>
    <t>Total allotment/total days to serve*number of service days in month</t>
  </si>
  <si>
    <r>
      <t>FFVP Costs (</t>
    </r>
    <r>
      <rPr>
        <b/>
        <sz val="9"/>
        <rFont val="Open Sans"/>
        <family val="2"/>
      </rPr>
      <t>Operational</t>
    </r>
    <r>
      <rPr>
        <b/>
        <sz val="10"/>
        <rFont val="Open Sans"/>
        <family val="2"/>
      </rPr>
      <t>)</t>
    </r>
  </si>
  <si>
    <r>
      <t>Small Supply Costs (</t>
    </r>
    <r>
      <rPr>
        <b/>
        <sz val="9"/>
        <rFont val="Open Sans"/>
        <family val="2"/>
      </rPr>
      <t>Operational</t>
    </r>
    <r>
      <rPr>
        <b/>
        <sz val="10"/>
        <rFont val="Open Sans"/>
        <family val="2"/>
      </rPr>
      <t>)</t>
    </r>
  </si>
  <si>
    <r>
      <t xml:space="preserve"> Labor/Physical (</t>
    </r>
    <r>
      <rPr>
        <b/>
        <sz val="9"/>
        <rFont val="Open Sans"/>
        <family val="2"/>
      </rPr>
      <t>Operational</t>
    </r>
    <r>
      <rPr>
        <b/>
        <sz val="10"/>
        <rFont val="Open Sans"/>
        <family val="2"/>
      </rPr>
      <t>)</t>
    </r>
  </si>
  <si>
    <r>
      <t>Durable Supply Costs (</t>
    </r>
    <r>
      <rPr>
        <b/>
        <sz val="9"/>
        <rFont val="Open Sans"/>
        <family val="2"/>
      </rPr>
      <t>Administrative</t>
    </r>
    <r>
      <rPr>
        <b/>
        <sz val="10"/>
        <rFont val="Open Sans"/>
        <family val="2"/>
      </rPr>
      <t>)</t>
    </r>
  </si>
  <si>
    <r>
      <t>Labor/Planning  (</t>
    </r>
    <r>
      <rPr>
        <b/>
        <sz val="9"/>
        <rFont val="Open Sans"/>
        <family val="2"/>
      </rPr>
      <t>Administrative</t>
    </r>
    <r>
      <rPr>
        <b/>
        <sz val="10"/>
        <rFont val="Open Sans"/>
        <family val="2"/>
      </rPr>
      <t>)</t>
    </r>
  </si>
  <si>
    <t>Funds Remaining</t>
  </si>
  <si>
    <t>First Allocation</t>
  </si>
  <si>
    <t>July</t>
  </si>
  <si>
    <t>August</t>
  </si>
  <si>
    <t>September</t>
  </si>
  <si>
    <t>Totals</t>
  </si>
  <si>
    <t>Second Allocation</t>
  </si>
  <si>
    <t>October</t>
  </si>
  <si>
    <t>November</t>
  </si>
  <si>
    <t>December</t>
  </si>
  <si>
    <t>January</t>
  </si>
  <si>
    <t>February</t>
  </si>
  <si>
    <t>March</t>
  </si>
  <si>
    <t xml:space="preserve">April </t>
  </si>
  <si>
    <t>May</t>
  </si>
  <si>
    <t>June</t>
  </si>
  <si>
    <t>Total</t>
  </si>
  <si>
    <t>* Administrative Costs limited to 10% of total allocations for the school year.</t>
  </si>
  <si>
    <t xml:space="preserve">Fresh Fruit and Vegetable Program (FFVP) Financial Management </t>
  </si>
  <si>
    <t xml:space="preserve">The following guidance is provided to assist in tracking the revenue and expenditures for the FFVP.  </t>
  </si>
  <si>
    <t xml:space="preserve">FFVP money was awarded by school; therefore, the revenue and expenditures must be tracked by school. In centralized systems, each school cafeteria has a cost center. For FFVP tracking, the same cost center with a sub-object code will be used. Summarized month end and year end reports will list all revenues and expenditures for the cost center. A detailed report by sub-object code will reveal the revenue and expenditures for the FFVP only. </t>
  </si>
  <si>
    <r>
      <t xml:space="preserve">      ·</t>
    </r>
    <r>
      <rPr>
        <sz val="7"/>
        <rFont val="Times New Roman"/>
        <family val="1"/>
      </rPr>
      <t xml:space="preserve">       </t>
    </r>
    <r>
      <rPr>
        <sz val="11"/>
        <rFont val="Open Sans"/>
        <family val="2"/>
      </rPr>
      <t xml:space="preserve">July 1–September 30 </t>
    </r>
    <r>
      <rPr>
        <b/>
        <sz val="11"/>
        <rFont val="Open Sans"/>
        <family val="2"/>
      </rPr>
      <t>must</t>
    </r>
    <r>
      <rPr>
        <sz val="11"/>
        <rFont val="Open Sans"/>
        <family val="2"/>
      </rPr>
      <t xml:space="preserve"> be obligated by September 30. For example, you would have invoices/purchase orders dated by September 30 for claims for this allotment. The obligation would be according to your system requirements for funds to be obligated.</t>
    </r>
  </si>
  <si>
    <r>
      <t xml:space="preserve">      ·</t>
    </r>
    <r>
      <rPr>
        <sz val="7"/>
        <rFont val="Times New Roman"/>
        <family val="1"/>
      </rPr>
      <t xml:space="preserve">       </t>
    </r>
    <r>
      <rPr>
        <sz val="11"/>
        <rFont val="Open Sans"/>
        <family val="2"/>
      </rPr>
      <t>The last claim for the</t>
    </r>
    <r>
      <rPr>
        <b/>
        <sz val="11"/>
        <rFont val="Open Sans"/>
        <family val="2"/>
      </rPr>
      <t xml:space="preserve"> first allotment</t>
    </r>
    <r>
      <rPr>
        <sz val="11"/>
        <rFont val="Open Sans"/>
        <family val="2"/>
      </rPr>
      <t xml:space="preserve"> of FFVP money will be the September claim.   </t>
    </r>
  </si>
  <si>
    <r>
      <t xml:space="preserve">      ·</t>
    </r>
    <r>
      <rPr>
        <sz val="7"/>
        <rFont val="Times New Roman"/>
        <family val="1"/>
      </rPr>
      <t xml:space="preserve">       </t>
    </r>
    <r>
      <rPr>
        <sz val="11"/>
        <rFont val="Open Sans"/>
        <family val="2"/>
      </rPr>
      <t xml:space="preserve">The October 1st allotment must be spent by June 30. </t>
    </r>
  </si>
  <si>
    <r>
      <t xml:space="preserve">      ·</t>
    </r>
    <r>
      <rPr>
        <sz val="7"/>
        <rFont val="Times New Roman"/>
        <family val="1"/>
      </rPr>
      <t xml:space="preserve">       </t>
    </r>
    <r>
      <rPr>
        <sz val="11"/>
        <rFont val="Open Sans"/>
        <family val="2"/>
      </rPr>
      <t>The last claim that can be submitted for the second allotment will be the June FFVP claim.</t>
    </r>
  </si>
  <si>
    <t xml:space="preserve">Funds should be received in account number 47114 (USDA – Other).    </t>
  </si>
  <si>
    <t>Expenditures will be tracked using your current chart of accounts with the addition of the sub-object code.</t>
  </si>
  <si>
    <t>Expenses for the FFVP will be recorded, as for all school nutrition programs, as expenditures; reimbursements from the FFVP will be shown as revenue.</t>
  </si>
  <si>
    <r>
      <t xml:space="preserve">The FFVP </t>
    </r>
    <r>
      <rPr>
        <u/>
        <sz val="11"/>
        <rFont val="Open Sans"/>
        <family val="2"/>
      </rPr>
      <t>CFDA 10.582</t>
    </r>
    <r>
      <rPr>
        <sz val="11"/>
        <rFont val="Open Sans"/>
        <family val="2"/>
      </rPr>
      <t xml:space="preserve"> is included in the School Nutrition Program (SNP) agreement form that you are required to have signed and in your files. </t>
    </r>
  </si>
  <si>
    <t>Sites are awarded funds with the expectation that they will be fully utilized, to the greatest extent possible, during the award periods.</t>
  </si>
  <si>
    <t>Schools not utilizing the provided funding effectively will not be considered for an FFVP award</t>
  </si>
  <si>
    <t>the following school year.</t>
  </si>
  <si>
    <t>CFDA Number 10.582</t>
  </si>
  <si>
    <t>FFVP Monthly Expense Tracking</t>
  </si>
  <si>
    <r>
      <t xml:space="preserve">Month of: </t>
    </r>
    <r>
      <rPr>
        <b/>
        <sz val="18"/>
        <color rgb="FFFF0000"/>
        <rFont val="PermianSlabSerifTypeface"/>
        <family val="3"/>
      </rPr>
      <t>(insert month here)</t>
    </r>
  </si>
  <si>
    <t xml:space="preserve">Federal </t>
  </si>
  <si>
    <t>District</t>
  </si>
  <si>
    <t>Operational Labor Expenses</t>
  </si>
  <si>
    <t>Rate</t>
  </si>
  <si>
    <t>(On-site labor)</t>
  </si>
  <si>
    <t>Employee Name</t>
  </si>
  <si>
    <t xml:space="preserve">Hours </t>
  </si>
  <si>
    <t>Rate of pay</t>
  </si>
  <si>
    <t>Gross Wages</t>
  </si>
  <si>
    <t>Social Security Expense</t>
  </si>
  <si>
    <t>Medicare Expense</t>
  </si>
  <si>
    <t>Retirement Expense</t>
  </si>
  <si>
    <t>Total Monthly Labor Expense</t>
  </si>
  <si>
    <t>School Employee One</t>
  </si>
  <si>
    <t>School Employee Two</t>
  </si>
  <si>
    <t>School Employee Three</t>
  </si>
  <si>
    <t>Administrative Labor Expenses</t>
  </si>
  <si>
    <t>(Central Office labor)</t>
  </si>
  <si>
    <t>CO Employee One</t>
  </si>
  <si>
    <t>CO Employee Two</t>
  </si>
  <si>
    <t>Fruit and Vegetable Expenses</t>
  </si>
  <si>
    <t>Supply Expenses</t>
  </si>
  <si>
    <t>Small Equipment Expenses</t>
  </si>
  <si>
    <t>Fruit and Vegetable Vendor</t>
  </si>
  <si>
    <t>Weekly Invoice Totals</t>
  </si>
  <si>
    <t>Vendor One</t>
  </si>
  <si>
    <t>Vendor Two</t>
  </si>
  <si>
    <t>Vendor Three</t>
  </si>
  <si>
    <t xml:space="preserve"> </t>
  </si>
  <si>
    <t>Durable Goods Equipment Expenses</t>
  </si>
  <si>
    <t>Total FFVP Expenses for the month</t>
  </si>
  <si>
    <t>Produce Calculator</t>
  </si>
  <si>
    <t>CFDA 10.852</t>
  </si>
  <si>
    <t>The produce calculator was developed to help producers and food service personnel to calculate quantities and costs of various fruits</t>
  </si>
  <si>
    <t xml:space="preserve">and vegetables needed by a school cafeteria. The spreadsheet-based program calculates </t>
  </si>
  <si>
    <t>poundage needed from a farmer based on the desired number of servings and serving size. It also calculates the per serving cost based</t>
  </si>
  <si>
    <t>on the price of the produce. Conversion calculations have been taken from the USDA Food Buying Guide for Child Nutrition Programs.</t>
  </si>
  <si>
    <t xml:space="preserve">*The FFVP does not require specific portion sizes to be served so this calculator provides smaller portions. </t>
  </si>
  <si>
    <t>Directions</t>
  </si>
  <si>
    <t>To use, fill in colored cells for fruit or vegetable of interest with applicable value.</t>
  </si>
  <si>
    <t>Fruit</t>
  </si>
  <si>
    <t>Apples</t>
  </si>
  <si>
    <t>servings/lb</t>
  </si>
  <si>
    <t>serving size</t>
  </si>
  <si>
    <t># of servings</t>
  </si>
  <si>
    <t>lbs needed</t>
  </si>
  <si>
    <t>price/lb</t>
  </si>
  <si>
    <t>price/serving</t>
  </si>
  <si>
    <t>basis = 125 count/case</t>
  </si>
  <si>
    <t>3/8 cup</t>
  </si>
  <si>
    <t xml:space="preserve">Apples </t>
  </si>
  <si>
    <t>1/4 cup</t>
  </si>
  <si>
    <t>Blackberries</t>
  </si>
  <si>
    <t>avg lb/quart</t>
  </si>
  <si>
    <t>amt needed</t>
  </si>
  <si>
    <t>price/quart</t>
  </si>
  <si>
    <t>basis = whole berries</t>
  </si>
  <si>
    <t>Blueberries</t>
  </si>
  <si>
    <t>avg lb/pint</t>
  </si>
  <si>
    <t>Cantaloupe</t>
  </si>
  <si>
    <t>avg lb/melon</t>
  </si>
  <si>
    <t>price/melon</t>
  </si>
  <si>
    <t>basis = 15 count/case  or 40oz melon</t>
  </si>
  <si>
    <t>Grapes</t>
  </si>
  <si>
    <t>basis = seedless whole with stem</t>
  </si>
  <si>
    <t>Honeydew</t>
  </si>
  <si>
    <t>basis = whole melon with rind</t>
  </si>
  <si>
    <t>Nectarines</t>
  </si>
  <si>
    <t>basis = cut 2.25" fruit</t>
  </si>
  <si>
    <t>basis = whole 2.25" fruit</t>
  </si>
  <si>
    <t>one fruit</t>
  </si>
  <si>
    <t>Peaches</t>
  </si>
  <si>
    <t>basis = cut 2.5" fruit</t>
  </si>
  <si>
    <t>basis = whole 2.5" fruit</t>
  </si>
  <si>
    <t xml:space="preserve"> one fruit</t>
  </si>
  <si>
    <t>Pears</t>
  </si>
  <si>
    <t>basis=cut fruit, 120 count/case</t>
  </si>
  <si>
    <t>basis=whole fruit, 120 count/case</t>
  </si>
  <si>
    <t>Plums</t>
  </si>
  <si>
    <t>basis = cut 2" fruit</t>
  </si>
  <si>
    <t>basis = whole 2" fruit</t>
  </si>
  <si>
    <t>Strawberries</t>
  </si>
  <si>
    <t>basis = whole fruit</t>
  </si>
  <si>
    <t>Watermelon</t>
  </si>
  <si>
    <t xml:space="preserve">avg lb/melon </t>
  </si>
  <si>
    <t>basis = whole melon without rind</t>
  </si>
  <si>
    <t>VEGETABLES:</t>
  </si>
  <si>
    <t>Asparagus</t>
  </si>
  <si>
    <t>basis = whole spears</t>
  </si>
  <si>
    <t>Black-eyed Peas</t>
  </si>
  <si>
    <t>basis = shelled</t>
  </si>
  <si>
    <t>Black-eyed peas</t>
  </si>
  <si>
    <t>Beets</t>
  </si>
  <si>
    <t>basis = whole without tops</t>
  </si>
  <si>
    <t>Broccoli</t>
  </si>
  <si>
    <t>basis = fresh untrimmed head</t>
  </si>
  <si>
    <t>basis = trimmed florets</t>
  </si>
  <si>
    <t>Cabbage - Chinese</t>
  </si>
  <si>
    <t>basis = whole untrimmed head</t>
  </si>
  <si>
    <t>Cabbage - green</t>
  </si>
  <si>
    <t>Carrots</t>
  </si>
  <si>
    <t>Cauliflower</t>
  </si>
  <si>
    <t>basis = whole trimmed head</t>
  </si>
  <si>
    <t>Corn</t>
  </si>
  <si>
    <t>basis = fresh with husks, 5-6" long</t>
  </si>
  <si>
    <t xml:space="preserve"> one ear</t>
  </si>
  <si>
    <t>Cucumber</t>
  </si>
  <si>
    <t>basis = whole unpared sliced</t>
  </si>
  <si>
    <t>Green beans</t>
  </si>
  <si>
    <t>basis = untrimmed whole</t>
  </si>
  <si>
    <t>Kohlrabi</t>
  </si>
  <si>
    <t>basis = whole with leaves &amp; stems</t>
  </si>
  <si>
    <t>Lettuce</t>
  </si>
  <si>
    <t>basis = fresh leaf, untrimmed</t>
  </si>
  <si>
    <t>basis = Romaine untrimmed</t>
  </si>
  <si>
    <t>Onions</t>
  </si>
  <si>
    <t>basis = fresh green whole</t>
  </si>
  <si>
    <t>basis = bulb without top</t>
  </si>
  <si>
    <t>Peas - Chinese Snow</t>
  </si>
  <si>
    <t>basis = whole edible pod</t>
  </si>
  <si>
    <t>Peas - Green fresh shelled</t>
  </si>
  <si>
    <t>Peppers - whole medium to large</t>
  </si>
  <si>
    <t>basis = vegetable strips</t>
  </si>
  <si>
    <t>Potatoes</t>
  </si>
  <si>
    <t>basis = red whole</t>
  </si>
  <si>
    <t>Potatoes - Russet</t>
  </si>
  <si>
    <t>basis = 120 count</t>
  </si>
  <si>
    <t xml:space="preserve">basis = whole baked </t>
  </si>
  <si>
    <t>one potato</t>
  </si>
  <si>
    <t xml:space="preserve">Radish </t>
  </si>
  <si>
    <t>basis = small whole without tops</t>
  </si>
  <si>
    <t>Radish</t>
  </si>
  <si>
    <t>basis = sliced</t>
  </si>
  <si>
    <t>Spinach</t>
  </si>
  <si>
    <t>basis = fresh, partly trimmed</t>
  </si>
  <si>
    <t>Squash - acorn winter</t>
  </si>
  <si>
    <t>basis = cooked pared</t>
  </si>
  <si>
    <t>Squash - yellow summer</t>
  </si>
  <si>
    <t>Squash - zucchini summer</t>
  </si>
  <si>
    <t>Squash - butternut winter</t>
  </si>
  <si>
    <t>basis = pared cubed cooked</t>
  </si>
  <si>
    <t>Sweet potato</t>
  </si>
  <si>
    <t>basis = baked</t>
  </si>
  <si>
    <t>Tomatoes - large to extra large</t>
  </si>
  <si>
    <t>basis = fresh sliced, 2.5"-2.75"</t>
  </si>
  <si>
    <t>Tomatoes</t>
  </si>
  <si>
    <t>Tomatoes - cherry</t>
  </si>
  <si>
    <t>basis = fresh</t>
  </si>
  <si>
    <t>3/8 cup (=5)</t>
  </si>
  <si>
    <t>1/4 cup (=3)</t>
  </si>
  <si>
    <t>Turnips - fresh w/o tops</t>
  </si>
  <si>
    <t>basis = cooked drained</t>
  </si>
  <si>
    <t>Turnips</t>
  </si>
  <si>
    <t>Turnip greens - fresh untrimmed</t>
  </si>
  <si>
    <t>Hazard Analysis of Critical Control Points (HACCP)</t>
  </si>
  <si>
    <t>FFVP</t>
  </si>
  <si>
    <t>(Sample Standard Operating Procedure [SOP])</t>
  </si>
  <si>
    <r>
      <t xml:space="preserve">Purpose: </t>
    </r>
    <r>
      <rPr>
        <sz val="11"/>
        <rFont val="Open Sans"/>
        <family val="2"/>
      </rPr>
      <t>To prevent foodborne illness by ensuring that all foods are handled at the</t>
    </r>
  </si>
  <si>
    <t xml:space="preserve"> appropriate internal temperature, and distributed and stored appropriately.</t>
  </si>
  <si>
    <r>
      <t xml:space="preserve">Scope: </t>
    </r>
    <r>
      <rPr>
        <sz val="11"/>
        <rFont val="Open Sans"/>
        <family val="2"/>
      </rPr>
      <t>This procedure applies to anyone who handles, prepares, and serves fresh fruit</t>
    </r>
  </si>
  <si>
    <t xml:space="preserve"> and vegetables as part of the FFVP (e.g., teachers, students, volunteers, and foodservice </t>
  </si>
  <si>
    <t xml:space="preserve"> employees).</t>
  </si>
  <si>
    <t>Instructions</t>
  </si>
  <si>
    <t>1.  Train foodservice employees on using the procedures in this SOP.</t>
  </si>
  <si>
    <t>2.  Follow the Tennessee Department of Health requirements.</t>
  </si>
  <si>
    <t>3.  Follow handling, preparation, and storage of fresh produce in HACCP manual.</t>
  </si>
  <si>
    <t xml:space="preserve">Teachers, school employees, and volunteers with setup, service, and </t>
  </si>
  <si>
    <t xml:space="preserve"> cleanup duties will abide by the following:</t>
  </si>
  <si>
    <t xml:space="preserve">1.  Wash hands prior to assembling and distributing meals; proper hand </t>
  </si>
  <si>
    <t>washing shall be observed at all times.</t>
  </si>
  <si>
    <t xml:space="preserve">2.  Encourage students to wash hands prior to being served and after </t>
  </si>
  <si>
    <t>consuming fresh fruits and vegetables.</t>
  </si>
  <si>
    <t xml:space="preserve">3.  Serve fresh fruits and/or vegetables meals as soon as possible after delivery </t>
  </si>
  <si>
    <t>to classroom or designated serving area (no more than four hours after delivery).</t>
  </si>
  <si>
    <t xml:space="preserve">4.  Teachers and/or students will distribute the snacks using gloved hands or </t>
  </si>
  <si>
    <t xml:space="preserve"> serving utensil; there shall be no bare hand contact while serving any food.</t>
  </si>
  <si>
    <t xml:space="preserve">      5.  Store FFVP bins on tabletop, never on the floor.</t>
  </si>
  <si>
    <t xml:space="preserve">6.  After the snack is completed, all partially eaten foods and waste are disposed of </t>
  </si>
  <si>
    <t xml:space="preserve">in the receptacles in the classroom, immediately outside the classroom,  </t>
  </si>
  <si>
    <t>or brought back to the food service area.</t>
  </si>
  <si>
    <t xml:space="preserve">      7.  Cleanup items may be provided to each classroom upon request.</t>
  </si>
  <si>
    <t xml:space="preserve">      8.  Promptly return FFVP bins, including leftovers, to the food service area</t>
  </si>
  <si>
    <t xml:space="preserve"> as soon as possible.</t>
  </si>
  <si>
    <t>Monitoring</t>
  </si>
  <si>
    <t>1.  Review safe handling procedures listed above with teachers, other school person-</t>
  </si>
  <si>
    <t>nel, and volunteers with FFVP transport, setup, serving, and cleanup</t>
  </si>
  <si>
    <t xml:space="preserve"> responsibilities.</t>
  </si>
  <si>
    <t>2.  Routinely visit classrooms or other serving area to determine if appropriate</t>
  </si>
  <si>
    <t xml:space="preserve">food safety measures are followed and evaluated for setup, assembly, </t>
  </si>
  <si>
    <t xml:space="preserve">service, and cleanup. </t>
  </si>
  <si>
    <t xml:space="preserve">3. Revise and adapt current procedures based on observations. Conduct follow-up </t>
  </si>
  <si>
    <t>training needs and follow up with administration when there are</t>
  </si>
  <si>
    <t>noncompliance findings.</t>
  </si>
  <si>
    <t>4.  Check temperature logs for time and temperature at distribution to assure that</t>
  </si>
  <si>
    <t xml:space="preserve">foods meet Time and Temperature Controls for Safety (TCS).  </t>
  </si>
  <si>
    <t>Corrective Action</t>
  </si>
  <si>
    <t>1.  School nutrition employees or other persons involved in distribution of FFVP</t>
  </si>
  <si>
    <t xml:space="preserve">who are noncompliant will be asked to wash their hands immediately, </t>
  </si>
  <si>
    <t>comply to all other procedures, and then be retrained.</t>
  </si>
  <si>
    <t xml:space="preserve">2.  If potentially hazardous foods are not stored at a temperature below 41º F, and it </t>
  </si>
  <si>
    <t xml:space="preserve">cannot be determined how long the food temperature was 41º F or above, food will </t>
  </si>
  <si>
    <t>be discarded immediately.</t>
  </si>
  <si>
    <r>
      <t xml:space="preserve">Verification and Record Keeping: </t>
    </r>
    <r>
      <rPr>
        <sz val="11"/>
        <rFont val="Open Sans"/>
        <family val="2"/>
      </rPr>
      <t xml:space="preserve">Employees will record times and temperatures of </t>
    </r>
  </si>
  <si>
    <t>potentially hazardous food when removed from refrigeration on the temperature log.</t>
  </si>
  <si>
    <t>Maintain the temperature logs for a minimum of three years.</t>
  </si>
  <si>
    <t>Date Implemented:____________________</t>
  </si>
  <si>
    <t>By:________________________________</t>
  </si>
  <si>
    <t>Date reviewed:__________________________</t>
  </si>
  <si>
    <t>By:_________________________________</t>
  </si>
  <si>
    <t xml:space="preserve">Date Revised:___________________________ </t>
  </si>
  <si>
    <t>Fresh Fruit and Vegetable Program (FFVP) Best Practices</t>
  </si>
  <si>
    <t>Education</t>
  </si>
  <si>
    <t xml:space="preserve">·        Announcements over public address system of fruit or vegetable of the day with </t>
  </si>
  <si>
    <t>nutrition facts.</t>
  </si>
  <si>
    <t>·        Placing a photo or actual fruit or vegetable in the café where all children can see</t>
  </si>
  <si>
    <t xml:space="preserve"> the nutritional information about the item to be served.</t>
  </si>
  <si>
    <t xml:space="preserve">·        Coloring pages (printing costs cannot come from the FFVP; all educational </t>
  </si>
  <si>
    <t xml:space="preserve"> materials must be funded by other means or must be free).</t>
  </si>
  <si>
    <t>·        Having the children develop a bulletin board of favorite fruits and vegetables.</t>
  </si>
  <si>
    <t>·        Working with the curriculum requirements and teachers to include nutrition</t>
  </si>
  <si>
    <t>education as part of the learning day.</t>
  </si>
  <si>
    <t>Spending funds</t>
  </si>
  <si>
    <t>Administrative</t>
  </si>
  <si>
    <t>·        Determine the salaries for central office staff to cover planning and preparing</t>
  </si>
  <si>
    <t xml:space="preserve"> claims; manager’s time for ordering. </t>
  </si>
  <si>
    <t>·        Determine large equipment—such as refrigeration—soon after awards are</t>
  </si>
  <si>
    <t>announced. This equipment needs to be requested as required on page 23 of the</t>
  </si>
  <si>
    <t>FFVP Handbook to begin the program. This equipment will be invaluable to get the</t>
  </si>
  <si>
    <t xml:space="preserve">program going. Equipment not used 100% for FFVP cost must be prorated </t>
  </si>
  <si>
    <t>between the FFVP and your other programs.</t>
  </si>
  <si>
    <t>Operating Funds</t>
  </si>
  <si>
    <t>·        Determine the number of days the program is to operate monthly.</t>
  </si>
  <si>
    <t xml:space="preserve">·        Divide funding for use by number of days to serve and assign an amount per </t>
  </si>
  <si>
    <t>month. Use the budget plan in the FFVP toolkit.</t>
  </si>
  <si>
    <t xml:space="preserve">·        Determine the minimum amount to spend on produce (must be at least more </t>
  </si>
  <si>
    <t>than 50% of the reimbursement claimed).</t>
  </si>
  <si>
    <t xml:space="preserve">·        Determine the amount for labor allowed per site as determined by the SNP </t>
  </si>
  <si>
    <t>supervisor.</t>
  </si>
  <si>
    <t>·        Serve only fat-free or low-fat (not necessarily “lite," which may or may not be low-</t>
  </si>
  <si>
    <t>fat) dip.</t>
  </si>
  <si>
    <t>·        Develop a set menu and amount required for purchase per school.</t>
  </si>
  <si>
    <t xml:space="preserve">·        Determine the amount to purchase. Use the calculator in the toolkit for amount. </t>
  </si>
  <si>
    <t>Serving size with the FFVP does not have to equal ½ cup; you could serve ¼ cup.</t>
  </si>
  <si>
    <t xml:space="preserve">·        Plan for days missed due to snow and other events preventing funds from being </t>
  </si>
  <si>
    <t>spent.</t>
  </si>
  <si>
    <t xml:space="preserve"> This can include increasing the number of days served, increasing the number of</t>
  </si>
  <si>
    <t xml:space="preserve"> times served daily, or experimenting with more exotic fruit or vegetables.</t>
  </si>
  <si>
    <t xml:space="preserve">·        Plan if funds are being overused and will not be available throughout the year. </t>
  </si>
  <si>
    <t xml:space="preserve">Increase the number of vegetables served, as vegetables provide more for a </t>
  </si>
  <si>
    <t>smaller expense.</t>
  </si>
  <si>
    <t>·        Keep the school principal in mind to keep the program going. The leadership and</t>
  </si>
  <si>
    <t xml:space="preserve">teaching staff can make or break your program. Help them gently to remember  </t>
  </si>
  <si>
    <t>they agreed to work with the program to utilize the funds as required by USDA.</t>
  </si>
  <si>
    <t>·        Supply needs must be determined and claimed only for those used by the</t>
  </si>
  <si>
    <t xml:space="preserve">program. Saddle bags for produce, napkins, bagging equipment needs, “baskets” </t>
  </si>
  <si>
    <t>for containers, and carts for delivery could all be possible operating expenses.</t>
  </si>
  <si>
    <t>Getting Kids to Try It</t>
  </si>
  <si>
    <t>·        Providing stickers from USDA Team Nutrition that say, “I tried it!”</t>
  </si>
  <si>
    <t>·        Mentoring by teachers who also try the produce items offered.</t>
  </si>
  <si>
    <t>·        Mixing vegetables with favorite fruits to provide a better chance that the child</t>
  </si>
  <si>
    <t xml:space="preserve"> will try.</t>
  </si>
  <si>
    <t xml:space="preserve">·        Helping teachers in the classroom serve as role models in not saying they don’t </t>
  </si>
  <si>
    <t xml:space="preserve">like certain vegetables; chances are the children won’t want to try them if they </t>
  </si>
  <si>
    <t>hear that.</t>
  </si>
  <si>
    <t xml:space="preserve">·        Using a wedger can help children with missing teeth to try different apples. </t>
  </si>
  <si>
    <t>·        Mixing colors of apples in each serving can help kids visually want to taste.</t>
  </si>
  <si>
    <r>
      <t xml:space="preserve">Reminder: The FFVP is responsible for promoting fruit </t>
    </r>
    <r>
      <rPr>
        <b/>
        <sz val="11"/>
        <rFont val="Open Sans"/>
        <family val="2"/>
      </rPr>
      <t>and</t>
    </r>
    <r>
      <rPr>
        <sz val="11"/>
        <rFont val="Open Sans"/>
        <family val="2"/>
      </rPr>
      <t xml:space="preserve"> vegetables.</t>
    </r>
  </si>
  <si>
    <t>Office of School Nutrition • TPS Administration Building • 1240 Foster Ave • Nashville, TN 37243</t>
  </si>
  <si>
    <t>Tel: 800-354-3663 • Fax: 615-532-0362 • tn.gov/education</t>
  </si>
  <si>
    <t xml:space="preserve">A record of produce items served at a school for the FFVP must be maintained for </t>
  </si>
  <si>
    <t>accountability.</t>
  </si>
  <si>
    <t>Maintaining a calendar of which fruit or vegetable was served on what day is one method</t>
  </si>
  <si>
    <t xml:space="preserve"> to show what was served when. Production records, although not required for the FFVP,  </t>
  </si>
  <si>
    <t>would be another method of maintaining a record of healthy snacks served.</t>
  </si>
  <si>
    <t>Produce service could then be matched with eduational programs, invoices for produce,</t>
  </si>
  <si>
    <t>and labor claims for the reimbursment claim.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</si>
</sst>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_-&quot;$&quot;* #,##0.00_-;\-&quot;$&quot;* #,##0.00_-;_-&quot;$&quot;* &quot;-&quot;??_-;_-@_-"/>
    <numFmt numFmtId="165" formatCode="0.0"/>
  </numFmts>
  <fonts count="46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name val="Open Sans"/>
      <family val="2"/>
    </font>
    <font>
      <b/>
      <sz val="10"/>
      <name val="Open Sans"/>
      <family val="2"/>
    </font>
    <font>
      <b/>
      <sz val="9"/>
      <name val="Open Sans"/>
      <family val="2"/>
    </font>
    <font>
      <sz val="9"/>
      <name val="Open Sans"/>
      <family val="2"/>
    </font>
    <font>
      <b/>
      <sz val="11"/>
      <name val="Open Sans"/>
      <family val="2"/>
    </font>
    <font>
      <sz val="11"/>
      <name val="Open Sans"/>
      <family val="2"/>
    </font>
    <font>
      <i/>
      <sz val="11"/>
      <color indexed="8"/>
      <name val="Calibri"/>
      <family val="2"/>
    </font>
    <font>
      <b/>
      <sz val="10"/>
      <name val="PermianSlabSerifTypeface"/>
      <family val="3"/>
    </font>
    <font>
      <b/>
      <sz val="11"/>
      <name val="PermianSlabSerifTypeface"/>
      <family val="3"/>
    </font>
    <font>
      <b/>
      <sz val="12"/>
      <name val="PermianSlabSerifTypeface"/>
      <family val="3"/>
    </font>
    <font>
      <sz val="12"/>
      <name val="Open Sans"/>
      <family val="2"/>
    </font>
    <font>
      <sz val="12"/>
      <name val="Arial"/>
      <family val="2"/>
    </font>
    <font>
      <b/>
      <sz val="9"/>
      <color indexed="8"/>
      <name val="Open Sans"/>
      <family val="2"/>
    </font>
    <font>
      <b/>
      <sz val="9"/>
      <color indexed="8"/>
      <name val="Calibri"/>
      <family val="2"/>
    </font>
    <font>
      <b/>
      <i/>
      <sz val="9"/>
      <color indexed="8"/>
      <name val="Calibri"/>
      <family val="2"/>
    </font>
    <font>
      <sz val="9"/>
      <name val="Arial"/>
      <family val="2"/>
    </font>
    <font>
      <sz val="9"/>
      <color indexed="8"/>
      <name val="Calibri"/>
      <family val="2"/>
    </font>
    <font>
      <i/>
      <sz val="9"/>
      <color indexed="8"/>
      <name val="Calibri"/>
      <family val="2"/>
    </font>
    <font>
      <sz val="9"/>
      <color indexed="81"/>
      <name val="Tahoma"/>
      <family val="2"/>
    </font>
    <font>
      <sz val="12"/>
      <name val="Arial Rounded MT Bold"/>
      <family val="2"/>
    </font>
    <font>
      <sz val="12"/>
      <name val="Symbol"/>
      <family val="1"/>
    </font>
    <font>
      <sz val="7"/>
      <name val="Times New Roman"/>
      <family val="1"/>
    </font>
    <font>
      <u/>
      <sz val="11"/>
      <name val="Open Sans"/>
      <family val="2"/>
    </font>
    <font>
      <b/>
      <sz val="18"/>
      <name val="PermianSlabSerifTypeface"/>
      <family val="3"/>
    </font>
    <font>
      <sz val="11"/>
      <color theme="1"/>
      <name val="Calibri"/>
      <family val="2"/>
      <scheme val="minor"/>
    </font>
    <font>
      <b/>
      <sz val="11"/>
      <color rgb="FFFF0000"/>
      <name val="Open Sans"/>
      <family val="2"/>
    </font>
    <font>
      <sz val="11"/>
      <color rgb="FFFF0000"/>
      <name val="Open Sans"/>
      <family val="2"/>
    </font>
    <font>
      <sz val="9"/>
      <color theme="1"/>
      <name val="Open Sans"/>
      <family val="2"/>
    </font>
    <font>
      <sz val="9"/>
      <color theme="1"/>
      <name val="Calibri"/>
      <family val="2"/>
      <scheme val="minor"/>
    </font>
    <font>
      <sz val="11"/>
      <color theme="1"/>
      <name val="Open Sans"/>
      <family val="2"/>
    </font>
    <font>
      <sz val="11"/>
      <color theme="1"/>
      <name val="PermianSlabSerifTypeface"/>
      <family val="3"/>
    </font>
    <font>
      <sz val="10"/>
      <color theme="1"/>
      <name val="Open Sans"/>
      <family val="2"/>
    </font>
    <font>
      <b/>
      <sz val="11"/>
      <color theme="1"/>
      <name val="Open Sans"/>
      <family val="2"/>
    </font>
    <font>
      <u/>
      <sz val="10"/>
      <color theme="11"/>
      <name val="Arial"/>
      <family val="2"/>
    </font>
    <font>
      <b/>
      <sz val="14"/>
      <name val="Open Sans"/>
      <family val="2"/>
    </font>
    <font>
      <sz val="11"/>
      <name val="PermianSlabSerifTypeface"/>
      <family val="3"/>
    </font>
    <font>
      <b/>
      <sz val="14"/>
      <color indexed="8"/>
      <name val="Open Sans"/>
      <family val="2"/>
    </font>
    <font>
      <b/>
      <i/>
      <sz val="9"/>
      <color indexed="8"/>
      <name val="Open Sans"/>
      <family val="2"/>
    </font>
    <font>
      <sz val="9"/>
      <color indexed="8"/>
      <name val="Open Sans"/>
      <family val="2"/>
    </font>
    <font>
      <b/>
      <sz val="18"/>
      <color rgb="FFFF0000"/>
      <name val="PermianSlabSerifTypeface"/>
      <family val="3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medium">
        <color rgb="FFC00000"/>
      </top>
      <bottom/>
      <diagonal/>
    </border>
    <border>
      <left/>
      <right/>
      <top style="thin">
        <color rgb="FFFF0000"/>
      </top>
      <bottom/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30" fillId="0" borderId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</cellStyleXfs>
  <cellXfs count="217">
    <xf numFmtId="0" fontId="0" fillId="0" borderId="0" xfId="0"/>
    <xf numFmtId="44" fontId="0" fillId="0" borderId="0" xfId="1" applyFont="1"/>
    <xf numFmtId="0" fontId="4" fillId="0" borderId="0" xfId="0" applyFont="1"/>
    <xf numFmtId="0" fontId="3" fillId="0" borderId="0" xfId="0" applyFont="1" applyAlignment="1">
      <alignment horizontal="center"/>
    </xf>
    <xf numFmtId="0" fontId="10" fillId="0" borderId="4" xfId="0" applyFont="1" applyBorder="1" applyAlignment="1">
      <alignment horizontal="left"/>
    </xf>
    <xf numFmtId="0" fontId="10" fillId="0" borderId="4" xfId="0" applyFont="1" applyBorder="1" applyAlignment="1">
      <alignment horizontal="center" wrapText="1"/>
    </xf>
    <xf numFmtId="0" fontId="10" fillId="0" borderId="4" xfId="0" applyFont="1" applyBorder="1" applyAlignment="1">
      <alignment horizontal="center"/>
    </xf>
    <xf numFmtId="44" fontId="10" fillId="0" borderId="4" xfId="1" applyFont="1" applyFill="1" applyBorder="1" applyAlignment="1">
      <alignment horizontal="left"/>
    </xf>
    <xf numFmtId="0" fontId="10" fillId="0" borderId="4" xfId="0" applyFont="1" applyBorder="1" applyAlignment="1">
      <alignment horizontal="right"/>
    </xf>
    <xf numFmtId="44" fontId="10" fillId="0" borderId="4" xfId="1" applyFont="1" applyFill="1" applyBorder="1" applyAlignment="1">
      <alignment horizontal="right"/>
    </xf>
    <xf numFmtId="44" fontId="10" fillId="0" borderId="4" xfId="1" applyFont="1" applyFill="1" applyBorder="1" applyAlignment="1">
      <alignment horizontal="center" wrapText="1"/>
    </xf>
    <xf numFmtId="44" fontId="10" fillId="0" borderId="4" xfId="1" applyFont="1" applyBorder="1" applyAlignment="1">
      <alignment horizontal="left"/>
    </xf>
    <xf numFmtId="44" fontId="11" fillId="0" borderId="4" xfId="1" applyFont="1" applyBorder="1"/>
    <xf numFmtId="0" fontId="10" fillId="0" borderId="4" xfId="0" applyFont="1" applyBorder="1"/>
    <xf numFmtId="44" fontId="10" fillId="0" borderId="4" xfId="0" applyNumberFormat="1" applyFont="1" applyBorder="1" applyAlignment="1">
      <alignment horizontal="left"/>
    </xf>
    <xf numFmtId="44" fontId="10" fillId="0" borderId="4" xfId="1" applyFont="1" applyBorder="1" applyAlignment="1">
      <alignment horizontal="right"/>
    </xf>
    <xf numFmtId="0" fontId="11" fillId="0" borderId="0" xfId="0" applyFont="1"/>
    <xf numFmtId="44" fontId="11" fillId="0" borderId="0" xfId="1" applyFont="1"/>
    <xf numFmtId="0" fontId="9" fillId="0" borderId="0" xfId="0" applyFont="1" applyAlignment="1">
      <alignment horizontal="left" vertical="center"/>
    </xf>
    <xf numFmtId="44" fontId="11" fillId="0" borderId="0" xfId="1" applyFont="1" applyBorder="1" applyAlignment="1">
      <alignment horizontal="left"/>
    </xf>
    <xf numFmtId="0" fontId="11" fillId="0" borderId="0" xfId="0" applyFont="1" applyAlignment="1">
      <alignment horizontal="left"/>
    </xf>
    <xf numFmtId="0" fontId="31" fillId="0" borderId="7" xfId="0" applyFont="1" applyBorder="1"/>
    <xf numFmtId="44" fontId="32" fillId="0" borderId="7" xfId="1" applyFont="1" applyBorder="1"/>
    <xf numFmtId="44" fontId="30" fillId="0" borderId="0" xfId="2" applyFont="1" applyBorder="1" applyProtection="1"/>
    <xf numFmtId="44" fontId="30" fillId="2" borderId="0" xfId="2" applyFont="1" applyFill="1" applyBorder="1" applyProtection="1"/>
    <xf numFmtId="0" fontId="6" fillId="0" borderId="0" xfId="0" applyFont="1"/>
    <xf numFmtId="0" fontId="6" fillId="0" borderId="0" xfId="0" applyFont="1" applyAlignment="1">
      <alignment horizontal="right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 vertical="center" indent="2"/>
    </xf>
    <xf numFmtId="0" fontId="10" fillId="0" borderId="0" xfId="0" applyFont="1"/>
    <xf numFmtId="0" fontId="11" fillId="0" borderId="0" xfId="0" applyFont="1" applyAlignment="1">
      <alignment horizontal="left" vertical="center" indent="4"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horizontal="left"/>
    </xf>
    <xf numFmtId="0" fontId="13" fillId="0" borderId="0" xfId="0" applyFont="1"/>
    <xf numFmtId="0" fontId="14" fillId="0" borderId="0" xfId="0" applyFont="1"/>
    <xf numFmtId="0" fontId="9" fillId="0" borderId="0" xfId="0" applyFont="1" applyAlignment="1">
      <alignment vertical="center"/>
    </xf>
    <xf numFmtId="0" fontId="11" fillId="0" borderId="33" xfId="0" applyFont="1" applyBorder="1"/>
    <xf numFmtId="0" fontId="9" fillId="0" borderId="33" xfId="0" applyFont="1" applyBorder="1" applyAlignment="1">
      <alignment vertical="center"/>
    </xf>
    <xf numFmtId="0" fontId="12" fillId="0" borderId="0" xfId="0" applyFont="1"/>
    <xf numFmtId="0" fontId="0" fillId="0" borderId="0" xfId="0" applyAlignment="1">
      <alignment horizontal="center" vertical="top"/>
    </xf>
    <xf numFmtId="44" fontId="32" fillId="0" borderId="0" xfId="1" applyFont="1" applyBorder="1"/>
    <xf numFmtId="0" fontId="16" fillId="0" borderId="0" xfId="0" applyFont="1"/>
    <xf numFmtId="0" fontId="17" fillId="0" borderId="0" xfId="0" applyFont="1"/>
    <xf numFmtId="0" fontId="18" fillId="0" borderId="12" xfId="0" applyFont="1" applyBorder="1" applyAlignment="1">
      <alignment horizontal="right"/>
    </xf>
    <xf numFmtId="44" fontId="18" fillId="0" borderId="12" xfId="2" applyFont="1" applyBorder="1" applyAlignment="1" applyProtection="1">
      <alignment horizontal="right"/>
    </xf>
    <xf numFmtId="44" fontId="18" fillId="0" borderId="13" xfId="2" applyFont="1" applyBorder="1" applyAlignment="1" applyProtection="1">
      <alignment horizontal="right"/>
    </xf>
    <xf numFmtId="0" fontId="18" fillId="0" borderId="14" xfId="0" applyFont="1" applyBorder="1"/>
    <xf numFmtId="44" fontId="19" fillId="0" borderId="0" xfId="2" applyFont="1" applyBorder="1" applyAlignment="1" applyProtection="1">
      <alignment horizontal="right"/>
    </xf>
    <xf numFmtId="0" fontId="19" fillId="0" borderId="0" xfId="0" applyFont="1" applyAlignment="1">
      <alignment horizontal="right"/>
    </xf>
    <xf numFmtId="44" fontId="22" fillId="0" borderId="0" xfId="2" applyFont="1" applyBorder="1" applyAlignment="1" applyProtection="1">
      <alignment horizontal="right"/>
    </xf>
    <xf numFmtId="44" fontId="23" fillId="0" borderId="0" xfId="2" applyFont="1" applyBorder="1" applyProtection="1"/>
    <xf numFmtId="0" fontId="20" fillId="0" borderId="0" xfId="0" applyFont="1" applyAlignment="1">
      <alignment horizontal="right"/>
    </xf>
    <xf numFmtId="44" fontId="19" fillId="0" borderId="0" xfId="2" applyFont="1" applyAlignment="1" applyProtection="1">
      <alignment horizontal="right"/>
    </xf>
    <xf numFmtId="165" fontId="23" fillId="0" borderId="0" xfId="0" applyNumberFormat="1" applyFont="1"/>
    <xf numFmtId="165" fontId="23" fillId="0" borderId="0" xfId="0" applyNumberFormat="1" applyFont="1" applyAlignment="1">
      <alignment horizontal="right"/>
    </xf>
    <xf numFmtId="0" fontId="23" fillId="0" borderId="0" xfId="0" applyFont="1" applyAlignment="1">
      <alignment horizontal="right"/>
    </xf>
    <xf numFmtId="44" fontId="34" fillId="0" borderId="0" xfId="2" applyFont="1" applyBorder="1" applyProtection="1"/>
    <xf numFmtId="165" fontId="21" fillId="0" borderId="0" xfId="0" applyNumberFormat="1" applyFont="1"/>
    <xf numFmtId="165" fontId="21" fillId="0" borderId="0" xfId="0" applyNumberFormat="1" applyFont="1" applyAlignment="1">
      <alignment horizontal="right"/>
    </xf>
    <xf numFmtId="0" fontId="21" fillId="0" borderId="0" xfId="0" applyFont="1" applyAlignment="1">
      <alignment horizontal="right"/>
    </xf>
    <xf numFmtId="0" fontId="21" fillId="0" borderId="0" xfId="0" applyFont="1"/>
    <xf numFmtId="165" fontId="21" fillId="2" borderId="0" xfId="0" applyNumberFormat="1" applyFont="1" applyFill="1"/>
    <xf numFmtId="44" fontId="34" fillId="2" borderId="0" xfId="2" applyFont="1" applyFill="1" applyBorder="1" applyAlignment="1" applyProtection="1">
      <alignment horizontal="right"/>
    </xf>
    <xf numFmtId="44" fontId="21" fillId="0" borderId="0" xfId="0" applyNumberFormat="1" applyFont="1" applyAlignment="1">
      <alignment horizontal="right"/>
    </xf>
    <xf numFmtId="44" fontId="19" fillId="0" borderId="23" xfId="2" applyFont="1" applyBorder="1" applyAlignment="1" applyProtection="1">
      <alignment horizontal="right"/>
    </xf>
    <xf numFmtId="1" fontId="21" fillId="2" borderId="0" xfId="0" applyNumberFormat="1" applyFont="1" applyFill="1" applyAlignment="1">
      <alignment horizontal="right"/>
    </xf>
    <xf numFmtId="0" fontId="21" fillId="0" borderId="20" xfId="0" applyFont="1" applyBorder="1"/>
    <xf numFmtId="0" fontId="3" fillId="0" borderId="0" xfId="0" applyFont="1"/>
    <xf numFmtId="0" fontId="10" fillId="0" borderId="7" xfId="0" applyFont="1" applyBorder="1"/>
    <xf numFmtId="0" fontId="10" fillId="4" borderId="29" xfId="0" applyFont="1" applyFill="1" applyBorder="1"/>
    <xf numFmtId="0" fontId="10" fillId="4" borderId="7" xfId="0" applyFont="1" applyFill="1" applyBorder="1" applyAlignment="1">
      <alignment horizontal="left"/>
    </xf>
    <xf numFmtId="0" fontId="10" fillId="4" borderId="30" xfId="0" applyFont="1" applyFill="1" applyBorder="1" applyAlignment="1">
      <alignment horizontal="left"/>
    </xf>
    <xf numFmtId="0" fontId="10" fillId="4" borderId="4" xfId="0" applyFont="1" applyFill="1" applyBorder="1" applyAlignment="1">
      <alignment horizontal="left" vertical="top" wrapText="1"/>
    </xf>
    <xf numFmtId="44" fontId="10" fillId="4" borderId="4" xfId="1" applyFont="1" applyFill="1" applyBorder="1" applyAlignment="1">
      <alignment horizontal="left"/>
    </xf>
    <xf numFmtId="0" fontId="10" fillId="4" borderId="4" xfId="0" applyFont="1" applyFill="1" applyBorder="1" applyAlignment="1">
      <alignment horizontal="left"/>
    </xf>
    <xf numFmtId="0" fontId="10" fillId="4" borderId="4" xfId="0" applyFont="1" applyFill="1" applyBorder="1" applyAlignment="1">
      <alignment horizontal="center"/>
    </xf>
    <xf numFmtId="44" fontId="10" fillId="4" borderId="4" xfId="1" applyFont="1" applyFill="1" applyBorder="1" applyAlignment="1">
      <alignment horizontal="center"/>
    </xf>
    <xf numFmtId="0" fontId="10" fillId="4" borderId="2" xfId="0" applyFont="1" applyFill="1" applyBorder="1"/>
    <xf numFmtId="0" fontId="10" fillId="4" borderId="5" xfId="0" applyFont="1" applyFill="1" applyBorder="1" applyAlignment="1">
      <alignment horizontal="center"/>
    </xf>
    <xf numFmtId="0" fontId="10" fillId="4" borderId="6" xfId="0" applyFont="1" applyFill="1" applyBorder="1" applyAlignment="1">
      <alignment horizontal="center"/>
    </xf>
    <xf numFmtId="0" fontId="10" fillId="4" borderId="4" xfId="0" applyFont="1" applyFill="1" applyBorder="1" applyAlignment="1">
      <alignment horizontal="center" vertical="top" wrapText="1"/>
    </xf>
    <xf numFmtId="0" fontId="4" fillId="4" borderId="31" xfId="0" applyFont="1" applyFill="1" applyBorder="1"/>
    <xf numFmtId="0" fontId="4" fillId="4" borderId="16" xfId="0" applyFont="1" applyFill="1" applyBorder="1"/>
    <xf numFmtId="0" fontId="10" fillId="5" borderId="10" xfId="0" applyFont="1" applyFill="1" applyBorder="1" applyAlignment="1">
      <alignment horizontal="center"/>
    </xf>
    <xf numFmtId="0" fontId="10" fillId="5" borderId="3" xfId="0" applyFont="1" applyFill="1" applyBorder="1" applyAlignment="1">
      <alignment horizontal="center"/>
    </xf>
    <xf numFmtId="0" fontId="7" fillId="0" borderId="0" xfId="0" applyFont="1"/>
    <xf numFmtId="0" fontId="7" fillId="4" borderId="32" xfId="0" applyFont="1" applyFill="1" applyBorder="1" applyAlignment="1">
      <alignment horizontal="center" wrapText="1"/>
    </xf>
    <xf numFmtId="0" fontId="7" fillId="5" borderId="0" xfId="0" applyFont="1" applyFill="1" applyAlignment="1">
      <alignment horizontal="center"/>
    </xf>
    <xf numFmtId="0" fontId="14" fillId="0" borderId="0" xfId="0" applyFont="1" applyAlignment="1">
      <alignment horizontal="center" vertical="center"/>
    </xf>
    <xf numFmtId="0" fontId="35" fillId="0" borderId="0" xfId="0" applyFont="1"/>
    <xf numFmtId="0" fontId="35" fillId="0" borderId="0" xfId="0" applyFont="1" applyAlignment="1">
      <alignment wrapText="1"/>
    </xf>
    <xf numFmtId="44" fontId="35" fillId="0" borderId="0" xfId="1" applyFont="1"/>
    <xf numFmtId="44" fontId="35" fillId="0" borderId="0" xfId="0" applyNumberFormat="1" applyFont="1"/>
    <xf numFmtId="0" fontId="36" fillId="0" borderId="0" xfId="0" applyFont="1"/>
    <xf numFmtId="0" fontId="37" fillId="0" borderId="0" xfId="0" applyFont="1"/>
    <xf numFmtId="0" fontId="4" fillId="0" borderId="0" xfId="0" applyFont="1" applyAlignment="1">
      <alignment wrapText="1"/>
    </xf>
    <xf numFmtId="44" fontId="37" fillId="0" borderId="0" xfId="0" applyNumberFormat="1" applyFont="1"/>
    <xf numFmtId="0" fontId="6" fillId="0" borderId="0" xfId="0" applyFont="1" applyAlignment="1">
      <alignment vertical="center"/>
    </xf>
    <xf numFmtId="0" fontId="7" fillId="4" borderId="4" xfId="0" applyFont="1" applyFill="1" applyBorder="1" applyAlignment="1">
      <alignment horizontal="center" wrapText="1"/>
    </xf>
    <xf numFmtId="0" fontId="11" fillId="0" borderId="0" xfId="0" applyFont="1" applyAlignment="1">
      <alignment vertical="top" wrapText="1"/>
    </xf>
    <xf numFmtId="0" fontId="26" fillId="0" borderId="0" xfId="0" applyFont="1" applyAlignment="1">
      <alignment horizontal="left" vertical="top" wrapText="1"/>
    </xf>
    <xf numFmtId="0" fontId="11" fillId="0" borderId="0" xfId="0" applyFont="1" applyAlignment="1">
      <alignment vertical="top"/>
    </xf>
    <xf numFmtId="0" fontId="25" fillId="0" borderId="0" xfId="0" applyFont="1" applyAlignment="1">
      <alignment vertical="top"/>
    </xf>
    <xf numFmtId="0" fontId="26" fillId="0" borderId="0" xfId="0" applyFont="1" applyAlignment="1">
      <alignment horizontal="left" vertical="top"/>
    </xf>
    <xf numFmtId="0" fontId="11" fillId="0" borderId="0" xfId="0" applyFont="1" applyAlignment="1">
      <alignment horizontal="left" vertical="top"/>
    </xf>
    <xf numFmtId="0" fontId="9" fillId="0" borderId="0" xfId="0" applyFont="1"/>
    <xf numFmtId="0" fontId="10" fillId="5" borderId="10" xfId="0" applyFont="1" applyFill="1" applyBorder="1" applyAlignment="1">
      <alignment horizontal="right"/>
    </xf>
    <xf numFmtId="0" fontId="10" fillId="5" borderId="1" xfId="0" applyFont="1" applyFill="1" applyBorder="1" applyAlignment="1">
      <alignment horizontal="left"/>
    </xf>
    <xf numFmtId="0" fontId="9" fillId="0" borderId="0" xfId="0" applyFont="1" applyAlignment="1">
      <alignment horizontal="left" vertical="center" indent="4"/>
    </xf>
    <xf numFmtId="0" fontId="10" fillId="0" borderId="0" xfId="0" applyFont="1" applyAlignment="1">
      <alignment horizontal="center" vertical="center"/>
    </xf>
    <xf numFmtId="0" fontId="38" fillId="0" borderId="0" xfId="0" applyFont="1"/>
    <xf numFmtId="10" fontId="35" fillId="0" borderId="0" xfId="0" applyNumberFormat="1" applyFont="1"/>
    <xf numFmtId="44" fontId="35" fillId="0" borderId="0" xfId="1" applyFont="1" applyProtection="1"/>
    <xf numFmtId="0" fontId="29" fillId="0" borderId="0" xfId="0" applyFont="1" applyAlignment="1">
      <alignment horizontal="center" vertical="top"/>
    </xf>
    <xf numFmtId="0" fontId="29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40" fillId="0" borderId="0" xfId="0" applyFont="1"/>
    <xf numFmtId="0" fontId="29" fillId="0" borderId="0" xfId="0" applyFont="1" applyAlignment="1">
      <alignment vertical="top"/>
    </xf>
    <xf numFmtId="0" fontId="41" fillId="0" borderId="0" xfId="0" applyFont="1"/>
    <xf numFmtId="0" fontId="18" fillId="0" borderId="0" xfId="0" applyFont="1"/>
    <xf numFmtId="0" fontId="42" fillId="0" borderId="0" xfId="0" applyFont="1"/>
    <xf numFmtId="0" fontId="43" fillId="0" borderId="15" xfId="0" applyFont="1" applyBorder="1"/>
    <xf numFmtId="0" fontId="18" fillId="0" borderId="18" xfId="0" applyFont="1" applyBorder="1"/>
    <xf numFmtId="0" fontId="43" fillId="0" borderId="0" xfId="0" applyFont="1"/>
    <xf numFmtId="0" fontId="43" fillId="0" borderId="14" xfId="0" applyFont="1" applyBorder="1"/>
    <xf numFmtId="0" fontId="18" fillId="0" borderId="22" xfId="0" applyFont="1" applyBorder="1"/>
    <xf numFmtId="0" fontId="43" fillId="0" borderId="18" xfId="0" applyFont="1" applyBorder="1"/>
    <xf numFmtId="0" fontId="18" fillId="0" borderId="24" xfId="0" applyFont="1" applyBorder="1"/>
    <xf numFmtId="165" fontId="9" fillId="0" borderId="16" xfId="0" applyNumberFormat="1" applyFont="1" applyBorder="1" applyAlignment="1">
      <alignment horizontal="right"/>
    </xf>
    <xf numFmtId="0" fontId="9" fillId="0" borderId="16" xfId="0" applyFont="1" applyBorder="1" applyAlignment="1">
      <alignment horizontal="right"/>
    </xf>
    <xf numFmtId="0" fontId="9" fillId="0" borderId="19" xfId="0" applyFont="1" applyBorder="1"/>
    <xf numFmtId="0" fontId="9" fillId="0" borderId="19" xfId="0" applyFont="1" applyBorder="1" applyAlignment="1">
      <alignment horizontal="right"/>
    </xf>
    <xf numFmtId="0" fontId="18" fillId="0" borderId="0" xfId="0" applyFont="1" applyAlignment="1">
      <alignment horizontal="right"/>
    </xf>
    <xf numFmtId="165" fontId="9" fillId="0" borderId="19" xfId="0" applyNumberFormat="1" applyFont="1" applyBorder="1"/>
    <xf numFmtId="0" fontId="9" fillId="0" borderId="0" xfId="0" applyFont="1" applyAlignment="1">
      <alignment horizontal="right"/>
    </xf>
    <xf numFmtId="0" fontId="9" fillId="0" borderId="25" xfId="0" applyFont="1" applyBorder="1"/>
    <xf numFmtId="0" fontId="9" fillId="0" borderId="25" xfId="0" applyFont="1" applyBorder="1" applyAlignment="1">
      <alignment horizontal="right"/>
    </xf>
    <xf numFmtId="165" fontId="9" fillId="0" borderId="19" xfId="0" applyNumberFormat="1" applyFont="1" applyBorder="1" applyAlignment="1">
      <alignment horizontal="right"/>
    </xf>
    <xf numFmtId="0" fontId="9" fillId="3" borderId="16" xfId="0" applyFont="1" applyFill="1" applyBorder="1" applyAlignment="1" applyProtection="1">
      <alignment horizontal="right"/>
      <protection locked="0"/>
    </xf>
    <xf numFmtId="44" fontId="44" fillId="3" borderId="21" xfId="2" applyFont="1" applyFill="1" applyBorder="1" applyProtection="1">
      <protection locked="0"/>
    </xf>
    <xf numFmtId="44" fontId="44" fillId="0" borderId="17" xfId="2" applyFont="1" applyBorder="1" applyAlignment="1" applyProtection="1">
      <alignment horizontal="right"/>
    </xf>
    <xf numFmtId="0" fontId="9" fillId="3" borderId="19" xfId="0" applyFont="1" applyFill="1" applyBorder="1" applyProtection="1">
      <protection locked="0"/>
    </xf>
    <xf numFmtId="44" fontId="44" fillId="0" borderId="11" xfId="2" applyFont="1" applyBorder="1" applyProtection="1"/>
    <xf numFmtId="44" fontId="18" fillId="0" borderId="0" xfId="2" applyFont="1" applyAlignment="1" applyProtection="1">
      <alignment horizontal="right"/>
    </xf>
    <xf numFmtId="165" fontId="9" fillId="0" borderId="4" xfId="0" applyNumberFormat="1" applyFont="1" applyBorder="1"/>
    <xf numFmtId="44" fontId="44" fillId="0" borderId="8" xfId="2" applyFont="1" applyBorder="1" applyProtection="1"/>
    <xf numFmtId="165" fontId="9" fillId="0" borderId="21" xfId="0" applyNumberFormat="1" applyFont="1" applyBorder="1"/>
    <xf numFmtId="44" fontId="44" fillId="0" borderId="9" xfId="2" applyFont="1" applyBorder="1" applyProtection="1"/>
    <xf numFmtId="44" fontId="33" fillId="3" borderId="4" xfId="2" applyFont="1" applyFill="1" applyBorder="1" applyProtection="1">
      <protection locked="0"/>
    </xf>
    <xf numFmtId="44" fontId="33" fillId="0" borderId="8" xfId="2" applyFont="1" applyBorder="1" applyProtection="1"/>
    <xf numFmtId="44" fontId="33" fillId="3" borderId="21" xfId="2" applyFont="1" applyFill="1" applyBorder="1" applyProtection="1">
      <protection locked="0"/>
    </xf>
    <xf numFmtId="44" fontId="33" fillId="0" borderId="9" xfId="2" applyFont="1" applyBorder="1" applyProtection="1"/>
    <xf numFmtId="0" fontId="9" fillId="3" borderId="4" xfId="0" applyFont="1" applyFill="1" applyBorder="1" applyProtection="1">
      <protection locked="0"/>
    </xf>
    <xf numFmtId="0" fontId="9" fillId="3" borderId="21" xfId="0" applyFont="1" applyFill="1" applyBorder="1" applyProtection="1">
      <protection locked="0"/>
    </xf>
    <xf numFmtId="0" fontId="9" fillId="2" borderId="0" xfId="0" applyFont="1" applyFill="1"/>
    <xf numFmtId="165" fontId="9" fillId="2" borderId="0" xfId="0" applyNumberFormat="1" applyFont="1" applyFill="1"/>
    <xf numFmtId="44" fontId="33" fillId="2" borderId="0" xfId="2" applyFont="1" applyFill="1" applyBorder="1" applyProtection="1"/>
    <xf numFmtId="44" fontId="33" fillId="0" borderId="0" xfId="2" applyFont="1" applyBorder="1" applyProtection="1"/>
    <xf numFmtId="0" fontId="18" fillId="3" borderId="16" xfId="0" applyFont="1" applyFill="1" applyBorder="1" applyAlignment="1" applyProtection="1">
      <alignment horizontal="right"/>
      <protection locked="0"/>
    </xf>
    <xf numFmtId="165" fontId="9" fillId="0" borderId="0" xfId="0" applyNumberFormat="1" applyFont="1"/>
    <xf numFmtId="44" fontId="33" fillId="0" borderId="0" xfId="2" applyFont="1" applyFill="1" applyBorder="1" applyProtection="1"/>
    <xf numFmtId="44" fontId="33" fillId="3" borderId="19" xfId="2" applyFont="1" applyFill="1" applyBorder="1" applyProtection="1">
      <protection locked="0"/>
    </xf>
    <xf numFmtId="44" fontId="33" fillId="0" borderId="11" xfId="2" applyFont="1" applyBorder="1" applyProtection="1"/>
    <xf numFmtId="44" fontId="33" fillId="0" borderId="25" xfId="2" applyFont="1" applyFill="1" applyBorder="1" applyProtection="1"/>
    <xf numFmtId="44" fontId="33" fillId="0" borderId="25" xfId="2" applyFont="1" applyBorder="1" applyProtection="1"/>
    <xf numFmtId="44" fontId="44" fillId="3" borderId="16" xfId="2" applyFont="1" applyFill="1" applyBorder="1" applyAlignment="1" applyProtection="1">
      <alignment horizontal="right"/>
      <protection locked="0"/>
    </xf>
    <xf numFmtId="44" fontId="44" fillId="3" borderId="19" xfId="2" applyFont="1" applyFill="1" applyBorder="1" applyProtection="1">
      <protection locked="0"/>
    </xf>
    <xf numFmtId="44" fontId="44" fillId="0" borderId="0" xfId="2" applyFont="1" applyBorder="1" applyProtection="1"/>
    <xf numFmtId="165" fontId="9" fillId="0" borderId="4" xfId="0" applyNumberFormat="1" applyFont="1" applyBorder="1" applyAlignment="1">
      <alignment horizontal="right"/>
    </xf>
    <xf numFmtId="44" fontId="44" fillId="3" borderId="4" xfId="2" applyFont="1" applyFill="1" applyBorder="1" applyAlignment="1" applyProtection="1">
      <alignment horizontal="right"/>
      <protection locked="0"/>
    </xf>
    <xf numFmtId="44" fontId="44" fillId="0" borderId="8" xfId="2" applyFont="1" applyBorder="1" applyAlignment="1" applyProtection="1">
      <alignment horizontal="right"/>
    </xf>
    <xf numFmtId="44" fontId="44" fillId="0" borderId="11" xfId="2" applyFont="1" applyBorder="1" applyAlignment="1" applyProtection="1">
      <alignment horizontal="right"/>
    </xf>
    <xf numFmtId="0" fontId="9" fillId="0" borderId="28" xfId="0" applyFont="1" applyBorder="1"/>
    <xf numFmtId="0" fontId="9" fillId="3" borderId="4" xfId="0" applyFont="1" applyFill="1" applyBorder="1" applyAlignment="1" applyProtection="1">
      <alignment horizontal="right"/>
      <protection locked="0"/>
    </xf>
    <xf numFmtId="44" fontId="44" fillId="0" borderId="9" xfId="2" applyFont="1" applyBorder="1" applyAlignment="1" applyProtection="1">
      <alignment horizontal="right"/>
    </xf>
    <xf numFmtId="165" fontId="18" fillId="0" borderId="12" xfId="0" applyNumberFormat="1" applyFont="1" applyBorder="1" applyAlignment="1">
      <alignment horizontal="right"/>
    </xf>
    <xf numFmtId="0" fontId="18" fillId="0" borderId="13" xfId="0" applyFont="1" applyBorder="1" applyAlignment="1">
      <alignment horizontal="right"/>
    </xf>
    <xf numFmtId="44" fontId="33" fillId="3" borderId="4" xfId="2" applyFont="1" applyFill="1" applyBorder="1" applyAlignment="1" applyProtection="1">
      <alignment horizontal="right"/>
      <protection locked="0"/>
    </xf>
    <xf numFmtId="2" fontId="6" fillId="0" borderId="8" xfId="0" applyNumberFormat="1" applyFont="1" applyBorder="1"/>
    <xf numFmtId="165" fontId="9" fillId="0" borderId="21" xfId="0" applyNumberFormat="1" applyFont="1" applyBorder="1" applyAlignment="1">
      <alignment horizontal="right"/>
    </xf>
    <xf numFmtId="44" fontId="33" fillId="3" borderId="21" xfId="2" applyFont="1" applyFill="1" applyBorder="1" applyAlignment="1" applyProtection="1">
      <alignment horizontal="right"/>
      <protection locked="0"/>
    </xf>
    <xf numFmtId="2" fontId="6" fillId="0" borderId="9" xfId="0" applyNumberFormat="1" applyFont="1" applyBorder="1"/>
    <xf numFmtId="165" fontId="9" fillId="0" borderId="0" xfId="0" applyNumberFormat="1" applyFont="1" applyAlignment="1">
      <alignment horizontal="right"/>
    </xf>
    <xf numFmtId="1" fontId="9" fillId="0" borderId="4" xfId="0" applyNumberFormat="1" applyFont="1" applyBorder="1" applyAlignment="1">
      <alignment horizontal="right"/>
    </xf>
    <xf numFmtId="1" fontId="9" fillId="0" borderId="21" xfId="0" applyNumberFormat="1" applyFont="1" applyBorder="1" applyAlignment="1">
      <alignment horizontal="right"/>
    </xf>
    <xf numFmtId="165" fontId="9" fillId="0" borderId="26" xfId="0" applyNumberFormat="1" applyFont="1" applyBorder="1"/>
    <xf numFmtId="165" fontId="9" fillId="0" borderId="18" xfId="0" applyNumberFormat="1" applyFont="1" applyBorder="1"/>
    <xf numFmtId="44" fontId="33" fillId="3" borderId="19" xfId="2" applyFont="1" applyFill="1" applyBorder="1" applyAlignment="1" applyProtection="1">
      <alignment horizontal="right"/>
      <protection locked="0"/>
    </xf>
    <xf numFmtId="2" fontId="6" fillId="0" borderId="11" xfId="0" applyNumberFormat="1" applyFont="1" applyBorder="1"/>
    <xf numFmtId="0" fontId="9" fillId="3" borderId="26" xfId="0" applyFont="1" applyFill="1" applyBorder="1" applyProtection="1">
      <protection locked="0"/>
    </xf>
    <xf numFmtId="0" fontId="9" fillId="3" borderId="27" xfId="0" applyFont="1" applyFill="1" applyBorder="1" applyProtection="1">
      <protection locked="0"/>
    </xf>
    <xf numFmtId="44" fontId="33" fillId="0" borderId="8" xfId="2" applyFont="1" applyBorder="1" applyAlignment="1" applyProtection="1">
      <alignment horizontal="right"/>
    </xf>
    <xf numFmtId="44" fontId="33" fillId="0" borderId="9" xfId="2" applyFont="1" applyBorder="1" applyAlignment="1" applyProtection="1">
      <alignment horizontal="right"/>
    </xf>
    <xf numFmtId="0" fontId="9" fillId="0" borderId="15" xfId="0" applyFont="1" applyBorder="1"/>
    <xf numFmtId="165" fontId="18" fillId="0" borderId="14" xfId="0" applyNumberFormat="1" applyFont="1" applyBorder="1"/>
    <xf numFmtId="165" fontId="9" fillId="3" borderId="26" xfId="0" applyNumberFormat="1" applyFont="1" applyFill="1" applyBorder="1" applyProtection="1">
      <protection locked="0"/>
    </xf>
    <xf numFmtId="165" fontId="9" fillId="3" borderId="27" xfId="0" applyNumberFormat="1" applyFont="1" applyFill="1" applyBorder="1" applyProtection="1">
      <protection locked="0"/>
    </xf>
    <xf numFmtId="165" fontId="9" fillId="3" borderId="27" xfId="0" applyNumberFormat="1" applyFont="1" applyFill="1" applyBorder="1"/>
    <xf numFmtId="0" fontId="0" fillId="0" borderId="23" xfId="0" applyBorder="1"/>
    <xf numFmtId="0" fontId="9" fillId="0" borderId="34" xfId="0" applyFont="1" applyBorder="1" applyAlignment="1">
      <alignment vertical="center" wrapText="1"/>
    </xf>
    <xf numFmtId="10" fontId="35" fillId="6" borderId="0" xfId="0" applyNumberFormat="1" applyFont="1" applyFill="1"/>
    <xf numFmtId="44" fontId="10" fillId="0" borderId="31" xfId="0" applyNumberFormat="1" applyFont="1" applyBorder="1" applyAlignment="1">
      <alignment horizontal="center"/>
    </xf>
    <xf numFmtId="44" fontId="10" fillId="0" borderId="16" xfId="0" applyNumberFormat="1" applyFont="1" applyBorder="1" applyAlignment="1">
      <alignment horizontal="center"/>
    </xf>
    <xf numFmtId="44" fontId="10" fillId="0" borderId="32" xfId="0" applyNumberFormat="1" applyFont="1" applyBorder="1" applyAlignment="1">
      <alignment horizontal="center"/>
    </xf>
    <xf numFmtId="0" fontId="10" fillId="5" borderId="0" xfId="0" applyFont="1" applyFill="1" applyAlignment="1">
      <alignment horizontal="center"/>
    </xf>
    <xf numFmtId="164" fontId="11" fillId="0" borderId="31" xfId="0" applyNumberFormat="1" applyFont="1" applyBorder="1"/>
    <xf numFmtId="164" fontId="11" fillId="0" borderId="16" xfId="0" applyNumberFormat="1" applyFont="1" applyBorder="1"/>
    <xf numFmtId="44" fontId="10" fillId="0" borderId="32" xfId="0" applyNumberFormat="1" applyFont="1" applyBorder="1"/>
    <xf numFmtId="0" fontId="29" fillId="0" borderId="0" xfId="0" applyFont="1" applyAlignment="1">
      <alignment horizontal="center" vertical="top"/>
    </xf>
    <xf numFmtId="0" fontId="15" fillId="0" borderId="0" xfId="0" applyFont="1" applyAlignment="1">
      <alignment horizontal="center" vertical="top"/>
    </xf>
    <xf numFmtId="0" fontId="10" fillId="4" borderId="1" xfId="0" applyFont="1" applyFill="1" applyBorder="1" applyAlignment="1">
      <alignment horizontal="center"/>
    </xf>
    <xf numFmtId="0" fontId="10" fillId="4" borderId="3" xfId="0" applyFont="1" applyFill="1" applyBorder="1" applyAlignment="1">
      <alignment horizontal="center"/>
    </xf>
    <xf numFmtId="0" fontId="10" fillId="4" borderId="10" xfId="0" applyFont="1" applyFill="1" applyBorder="1" applyAlignment="1">
      <alignment horizontal="center"/>
    </xf>
    <xf numFmtId="0" fontId="29" fillId="0" borderId="0" xfId="0" applyFont="1" applyAlignment="1">
      <alignment horizontal="center" vertical="center"/>
    </xf>
    <xf numFmtId="0" fontId="29" fillId="0" borderId="5" xfId="0" applyFont="1" applyBorder="1" applyAlignment="1">
      <alignment horizontal="center" vertical="center"/>
    </xf>
    <xf numFmtId="0" fontId="29" fillId="0" borderId="0" xfId="0" applyFont="1" applyAlignment="1">
      <alignment horizontal="center"/>
    </xf>
  </cellXfs>
  <cellStyles count="6">
    <cellStyle name="Currency" xfId="1" builtinId="4"/>
    <cellStyle name="Currency 2" xfId="2" xr:uid="{00000000-0005-0000-0000-000001000000}"/>
    <cellStyle name="Followed Hyperlink" xfId="5" builtinId="9" hidden="1"/>
    <cellStyle name="Followed Hyperlink" xfId="4" builtinId="9" hidden="1"/>
    <cellStyle name="Normal" xfId="0" builtinId="0"/>
    <cellStyle name="Normal 2" xfId="3" xr:uid="{00000000-0005-0000-0000-000006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266700</xdr:colOff>
      <xdr:row>0</xdr:row>
      <xdr:rowOff>579120</xdr:rowOff>
    </xdr:to>
    <xdr:pic>
      <xdr:nvPicPr>
        <xdr:cNvPr id="23591" name="Picture 2">
          <a:extLst>
            <a:ext uri="{FF2B5EF4-FFF2-40B4-BE49-F238E27FC236}">
              <a16:creationId xmlns:a16="http://schemas.microsoft.com/office/drawing/2014/main" id="{00000000-0008-0000-0000-0000275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64414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10</xdr:col>
      <xdr:colOff>144780</xdr:colOff>
      <xdr:row>4</xdr:row>
      <xdr:rowOff>99060</xdr:rowOff>
    </xdr:to>
    <xdr:pic>
      <xdr:nvPicPr>
        <xdr:cNvPr id="23592" name="Picture 6">
          <a:extLst>
            <a:ext uri="{FF2B5EF4-FFF2-40B4-BE49-F238E27FC236}">
              <a16:creationId xmlns:a16="http://schemas.microsoft.com/office/drawing/2014/main" id="{00000000-0008-0000-0000-0000285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360" y="1104900"/>
          <a:ext cx="5494020" cy="2080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264795</xdr:colOff>
      <xdr:row>3</xdr:row>
      <xdr:rowOff>1219200</xdr:rowOff>
    </xdr:from>
    <xdr:to>
      <xdr:col>1</xdr:col>
      <xdr:colOff>73461</xdr:colOff>
      <xdr:row>3</xdr:row>
      <xdr:rowOff>1410031</xdr:rowOff>
    </xdr:to>
    <xdr:cxnSp macro="">
      <xdr:nvCxnSpPr>
        <xdr:cNvPr id="8" name="Straight Arrow Connector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CxnSpPr/>
      </xdr:nvCxnSpPr>
      <xdr:spPr>
        <a:xfrm>
          <a:off x="259080" y="2369820"/>
          <a:ext cx="419100" cy="182880"/>
        </a:xfrm>
        <a:prstGeom prst="straightConnector1">
          <a:avLst/>
        </a:prstGeom>
        <a:ln w="28575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0</xdr:colOff>
      <xdr:row>5</xdr:row>
      <xdr:rowOff>0</xdr:rowOff>
    </xdr:from>
    <xdr:to>
      <xdr:col>10</xdr:col>
      <xdr:colOff>99060</xdr:colOff>
      <xdr:row>5</xdr:row>
      <xdr:rowOff>2308860</xdr:rowOff>
    </xdr:to>
    <xdr:pic>
      <xdr:nvPicPr>
        <xdr:cNvPr id="23594" name="Picture 8">
          <a:extLst>
            <a:ext uri="{FF2B5EF4-FFF2-40B4-BE49-F238E27FC236}">
              <a16:creationId xmlns:a16="http://schemas.microsoft.com/office/drawing/2014/main" id="{00000000-0008-0000-0000-00002A5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360" y="3505200"/>
          <a:ext cx="5448300" cy="2308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109855</xdr:colOff>
      <xdr:row>5</xdr:row>
      <xdr:rowOff>889635</xdr:rowOff>
    </xdr:from>
    <xdr:to>
      <xdr:col>4</xdr:col>
      <xdr:colOff>461007</xdr:colOff>
      <xdr:row>5</xdr:row>
      <xdr:rowOff>1118235</xdr:rowOff>
    </xdr:to>
    <xdr:cxnSp macro="">
      <xdr:nvCxnSpPr>
        <xdr:cNvPr id="11" name="Straight Arrow Connector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CxnSpPr/>
      </xdr:nvCxnSpPr>
      <xdr:spPr>
        <a:xfrm>
          <a:off x="2527300" y="4389120"/>
          <a:ext cx="353060" cy="228600"/>
        </a:xfrm>
        <a:prstGeom prst="straightConnector1">
          <a:avLst/>
        </a:prstGeom>
        <a:ln w="28575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38100</xdr:colOff>
      <xdr:row>5</xdr:row>
      <xdr:rowOff>1118235</xdr:rowOff>
    </xdr:from>
    <xdr:to>
      <xdr:col>4</xdr:col>
      <xdr:colOff>450529</xdr:colOff>
      <xdr:row>5</xdr:row>
      <xdr:rowOff>1334782</xdr:rowOff>
    </xdr:to>
    <xdr:cxnSp macro="">
      <xdr:nvCxnSpPr>
        <xdr:cNvPr id="13" name="Straight Arrow Connector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CxnSpPr/>
      </xdr:nvCxnSpPr>
      <xdr:spPr>
        <a:xfrm>
          <a:off x="2446020" y="4617720"/>
          <a:ext cx="423764" cy="208813"/>
        </a:xfrm>
        <a:prstGeom prst="straightConnector1">
          <a:avLst/>
        </a:prstGeom>
        <a:ln w="28575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7620</xdr:colOff>
      <xdr:row>10</xdr:row>
      <xdr:rowOff>114300</xdr:rowOff>
    </xdr:from>
    <xdr:to>
      <xdr:col>9</xdr:col>
      <xdr:colOff>495300</xdr:colOff>
      <xdr:row>10</xdr:row>
      <xdr:rowOff>533400</xdr:rowOff>
    </xdr:to>
    <xdr:pic>
      <xdr:nvPicPr>
        <xdr:cNvPr id="23597" name="Picture 2">
          <a:extLst>
            <a:ext uri="{FF2B5EF4-FFF2-40B4-BE49-F238E27FC236}">
              <a16:creationId xmlns:a16="http://schemas.microsoft.com/office/drawing/2014/main" id="{00000000-0008-0000-0000-00002D5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6911340"/>
          <a:ext cx="583692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445135</xdr:colOff>
      <xdr:row>9</xdr:row>
      <xdr:rowOff>243840</xdr:rowOff>
    </xdr:from>
    <xdr:to>
      <xdr:col>5</xdr:col>
      <xdr:colOff>377194</xdr:colOff>
      <xdr:row>10</xdr:row>
      <xdr:rowOff>388620</xdr:rowOff>
    </xdr:to>
    <xdr:cxnSp macro="">
      <xdr:nvCxnSpPr>
        <xdr:cNvPr id="5" name="Straight Arrow Connector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CxnSpPr/>
      </xdr:nvCxnSpPr>
      <xdr:spPr>
        <a:xfrm>
          <a:off x="2887980" y="6850380"/>
          <a:ext cx="556260" cy="403860"/>
        </a:xfrm>
        <a:prstGeom prst="straightConnector1">
          <a:avLst/>
        </a:prstGeom>
        <a:ln w="28575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134620</xdr:colOff>
      <xdr:row>9</xdr:row>
      <xdr:rowOff>228600</xdr:rowOff>
    </xdr:from>
    <xdr:to>
      <xdr:col>9</xdr:col>
      <xdr:colOff>38079</xdr:colOff>
      <xdr:row>10</xdr:row>
      <xdr:rowOff>350520</xdr:rowOff>
    </xdr:to>
    <xdr:cxnSp macro="">
      <xdr:nvCxnSpPr>
        <xdr:cNvPr id="7" name="Straight Arrow Connector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CxnSpPr/>
      </xdr:nvCxnSpPr>
      <xdr:spPr>
        <a:xfrm>
          <a:off x="5013960" y="6835140"/>
          <a:ext cx="518160" cy="381000"/>
        </a:xfrm>
        <a:prstGeom prst="straightConnector1">
          <a:avLst/>
        </a:prstGeom>
        <a:ln w="28575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28575</xdr:rowOff>
    </xdr:from>
    <xdr:to>
      <xdr:col>0</xdr:col>
      <xdr:colOff>1304926</xdr:colOff>
      <xdr:row>0</xdr:row>
      <xdr:rowOff>638175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28575"/>
          <a:ext cx="1285876" cy="609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8"/>
  <sheetViews>
    <sheetView topLeftCell="A19" workbookViewId="0">
      <selection activeCell="I27" sqref="I27"/>
    </sheetView>
  </sheetViews>
  <sheetFormatPr defaultColWidth="8.7265625" defaultRowHeight="14.5" x14ac:dyDescent="0.4"/>
  <cols>
    <col min="1" max="16384" width="8.7265625" style="25"/>
  </cols>
  <sheetData>
    <row r="1" spans="1:11" ht="49.15" customHeight="1" x14ac:dyDescent="0.4"/>
    <row r="2" spans="1:11" ht="23.25" customHeight="1" x14ac:dyDescent="0.4">
      <c r="A2" s="209" t="s">
        <v>0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</row>
    <row r="3" spans="1:11" x14ac:dyDescent="0.4">
      <c r="A3" s="25" t="s">
        <v>1</v>
      </c>
    </row>
    <row r="4" spans="1:11" ht="156" customHeight="1" x14ac:dyDescent="0.4"/>
    <row r="5" spans="1:11" ht="33.4" customHeight="1" x14ac:dyDescent="0.4">
      <c r="A5" s="25" t="s">
        <v>2</v>
      </c>
    </row>
    <row r="6" spans="1:11" ht="192.4" customHeight="1" x14ac:dyDescent="0.4"/>
    <row r="7" spans="1:11" ht="16.149999999999999" customHeight="1" x14ac:dyDescent="0.4">
      <c r="B7" s="25" t="s">
        <v>3</v>
      </c>
    </row>
    <row r="8" spans="1:11" ht="16.149999999999999" customHeight="1" x14ac:dyDescent="0.4">
      <c r="B8" s="25" t="s">
        <v>4</v>
      </c>
    </row>
    <row r="9" spans="1:11" x14ac:dyDescent="0.4">
      <c r="A9" s="26" t="s">
        <v>5</v>
      </c>
      <c r="B9" s="25" t="s">
        <v>6</v>
      </c>
      <c r="E9" s="25" t="s">
        <v>7</v>
      </c>
    </row>
    <row r="10" spans="1:11" ht="20.25" customHeight="1" x14ac:dyDescent="0.4">
      <c r="A10" s="26" t="s">
        <v>8</v>
      </c>
      <c r="B10" s="25" t="s">
        <v>9</v>
      </c>
      <c r="E10" s="25" t="s">
        <v>10</v>
      </c>
    </row>
    <row r="11" spans="1:11" ht="51" customHeight="1" x14ac:dyDescent="0.4">
      <c r="A11" s="26"/>
    </row>
    <row r="12" spans="1:11" x14ac:dyDescent="0.4">
      <c r="A12" s="25" t="s">
        <v>11</v>
      </c>
    </row>
    <row r="13" spans="1:11" x14ac:dyDescent="0.4">
      <c r="A13" s="25" t="s">
        <v>12</v>
      </c>
    </row>
    <row r="14" spans="1:11" x14ac:dyDescent="0.4">
      <c r="A14" s="25" t="s">
        <v>13</v>
      </c>
    </row>
    <row r="15" spans="1:11" x14ac:dyDescent="0.4">
      <c r="A15" s="25" t="s">
        <v>14</v>
      </c>
    </row>
    <row r="16" spans="1:11" x14ac:dyDescent="0.4">
      <c r="A16" s="86" t="s">
        <v>15</v>
      </c>
    </row>
    <row r="22" spans="1:10" x14ac:dyDescent="0.4">
      <c r="A22" s="25" t="s">
        <v>16</v>
      </c>
    </row>
    <row r="23" spans="1:10" ht="15" thickBot="1" x14ac:dyDescent="0.45"/>
    <row r="24" spans="1:10" ht="16.5" x14ac:dyDescent="0.45">
      <c r="A24" s="38" t="s">
        <v>17</v>
      </c>
      <c r="B24" s="37"/>
      <c r="C24" s="37"/>
      <c r="D24" s="37"/>
      <c r="E24" s="37"/>
      <c r="F24" s="37"/>
      <c r="G24" s="37"/>
      <c r="H24" s="37"/>
      <c r="I24" s="37"/>
      <c r="J24" s="37"/>
    </row>
    <row r="25" spans="1:10" ht="16.5" x14ac:dyDescent="0.45">
      <c r="A25" s="36" t="s">
        <v>18</v>
      </c>
      <c r="B25" s="16"/>
      <c r="C25" s="16"/>
      <c r="D25" s="16"/>
      <c r="E25" s="16"/>
      <c r="F25" s="16"/>
      <c r="G25" s="16"/>
      <c r="H25" s="16"/>
      <c r="I25" s="16"/>
      <c r="J25" s="16"/>
    </row>
    <row r="27" spans="1:10" ht="16.5" x14ac:dyDescent="0.45">
      <c r="A27" s="36"/>
      <c r="B27" s="33"/>
      <c r="C27" s="33"/>
      <c r="D27" s="18"/>
      <c r="E27" s="19"/>
      <c r="F27" s="19"/>
      <c r="G27" s="19"/>
      <c r="H27" s="19"/>
    </row>
    <row r="28" spans="1:10" ht="16.5" x14ac:dyDescent="0.45">
      <c r="A28" s="36"/>
      <c r="B28" s="20"/>
      <c r="C28" s="20"/>
      <c r="D28" s="18"/>
      <c r="E28" s="19"/>
      <c r="F28" s="19"/>
      <c r="G28" s="19"/>
      <c r="H28" s="19"/>
    </row>
  </sheetData>
  <mergeCells count="1">
    <mergeCell ref="A2:K2"/>
  </mergeCells>
  <pageMargins left="0.7" right="0.7" top="0.75" bottom="0.75" header="0.3" footer="0.3"/>
  <pageSetup scale="91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K40"/>
  <sheetViews>
    <sheetView topLeftCell="B6" workbookViewId="0">
      <selection activeCell="O16" sqref="O16"/>
    </sheetView>
  </sheetViews>
  <sheetFormatPr defaultColWidth="8.7265625" defaultRowHeight="12.5" x14ac:dyDescent="0.25"/>
  <cols>
    <col min="2" max="2" width="13.7265625" bestFit="1" customWidth="1"/>
    <col min="3" max="3" width="13.7265625" customWidth="1"/>
    <col min="4" max="4" width="23.7265625" bestFit="1" customWidth="1"/>
    <col min="5" max="5" width="15.7265625" customWidth="1"/>
    <col min="6" max="6" width="18.453125" customWidth="1"/>
    <col min="7" max="8" width="15.7265625" customWidth="1"/>
    <col min="9" max="9" width="17" bestFit="1" customWidth="1"/>
    <col min="10" max="10" width="18.1796875" customWidth="1"/>
  </cols>
  <sheetData>
    <row r="1" spans="2:10" ht="48" customHeight="1" x14ac:dyDescent="0.35">
      <c r="J1" s="106" t="s">
        <v>16</v>
      </c>
    </row>
    <row r="2" spans="2:10" ht="23.5" x14ac:dyDescent="0.25">
      <c r="B2" s="214" t="s">
        <v>19</v>
      </c>
      <c r="C2" s="214"/>
      <c r="D2" s="214"/>
      <c r="E2" s="214"/>
      <c r="F2" s="214"/>
      <c r="G2" s="214"/>
      <c r="H2" s="214"/>
      <c r="I2" s="214"/>
    </row>
    <row r="3" spans="2:10" ht="23.5" x14ac:dyDescent="0.25">
      <c r="B3" s="215" t="s">
        <v>20</v>
      </c>
      <c r="C3" s="215"/>
      <c r="D3" s="215"/>
      <c r="E3" s="215"/>
      <c r="F3" s="215"/>
      <c r="G3" s="215"/>
      <c r="H3" s="215"/>
      <c r="I3" s="215"/>
    </row>
    <row r="4" spans="2:10" s="2" customFormat="1" ht="31.15" customHeight="1" x14ac:dyDescent="0.45">
      <c r="B4" s="70" t="s">
        <v>21</v>
      </c>
      <c r="C4" s="71" t="s">
        <v>22</v>
      </c>
      <c r="D4" s="72"/>
      <c r="E4" s="73" t="s">
        <v>23</v>
      </c>
      <c r="F4" s="74">
        <v>5202</v>
      </c>
      <c r="G4" s="75" t="s">
        <v>24</v>
      </c>
      <c r="H4" s="76"/>
      <c r="I4" s="77">
        <v>23698</v>
      </c>
      <c r="J4" s="82"/>
    </row>
    <row r="5" spans="2:10" s="2" customFormat="1" ht="31.15" customHeight="1" x14ac:dyDescent="0.45">
      <c r="B5" s="78"/>
      <c r="C5" s="79"/>
      <c r="D5" s="80"/>
      <c r="E5" s="211" t="s">
        <v>25</v>
      </c>
      <c r="F5" s="213"/>
      <c r="G5" s="212"/>
      <c r="H5" s="211" t="s">
        <v>26</v>
      </c>
      <c r="I5" s="212"/>
      <c r="J5" s="83"/>
    </row>
    <row r="6" spans="2:10" s="3" customFormat="1" ht="87" customHeight="1" x14ac:dyDescent="0.45">
      <c r="B6" s="76" t="s">
        <v>27</v>
      </c>
      <c r="C6" s="81" t="s">
        <v>28</v>
      </c>
      <c r="D6" s="81" t="s">
        <v>29</v>
      </c>
      <c r="E6" s="99" t="s">
        <v>30</v>
      </c>
      <c r="F6" s="99" t="s">
        <v>31</v>
      </c>
      <c r="G6" s="99" t="s">
        <v>32</v>
      </c>
      <c r="H6" s="99" t="s">
        <v>33</v>
      </c>
      <c r="I6" s="99" t="s">
        <v>34</v>
      </c>
      <c r="J6" s="87" t="s">
        <v>35</v>
      </c>
    </row>
    <row r="7" spans="2:10" s="3" customFormat="1" ht="16.5" x14ac:dyDescent="0.45">
      <c r="B7" s="108" t="s">
        <v>36</v>
      </c>
      <c r="C7" s="107"/>
      <c r="D7" s="84"/>
      <c r="E7" s="84"/>
      <c r="F7" s="84"/>
      <c r="G7" s="84"/>
      <c r="H7" s="84"/>
      <c r="I7" s="85"/>
      <c r="J7" s="88"/>
    </row>
    <row r="8" spans="2:10" s="3" customFormat="1" ht="25.9" customHeight="1" x14ac:dyDescent="0.45">
      <c r="B8" s="4" t="s">
        <v>37</v>
      </c>
      <c r="C8" s="8">
        <v>0</v>
      </c>
      <c r="D8" s="8">
        <v>0</v>
      </c>
      <c r="E8" s="5"/>
      <c r="F8" s="5"/>
      <c r="G8" s="5"/>
      <c r="H8" s="6"/>
      <c r="I8" s="6"/>
      <c r="J8" s="202">
        <f>F4-(SUM(E8:I8))</f>
        <v>5202</v>
      </c>
    </row>
    <row r="9" spans="2:10" s="3" customFormat="1" ht="25.9" customHeight="1" x14ac:dyDescent="0.45">
      <c r="B9" s="4" t="s">
        <v>38</v>
      </c>
      <c r="C9" s="8">
        <v>10</v>
      </c>
      <c r="D9" s="7">
        <f>(F4/C11)*C9</f>
        <v>1734</v>
      </c>
      <c r="E9" s="5"/>
      <c r="F9" s="5"/>
      <c r="G9" s="5"/>
      <c r="H9" s="6"/>
      <c r="I9" s="6"/>
      <c r="J9" s="203">
        <f>J8-SUM(E9:I9)</f>
        <v>5202</v>
      </c>
    </row>
    <row r="10" spans="2:10" s="3" customFormat="1" ht="25.9" customHeight="1" x14ac:dyDescent="0.45">
      <c r="B10" s="4" t="s">
        <v>39</v>
      </c>
      <c r="C10" s="8">
        <v>20</v>
      </c>
      <c r="D10" s="7">
        <f>(F4/C11)*C10</f>
        <v>3468</v>
      </c>
      <c r="E10" s="5"/>
      <c r="F10" s="5"/>
      <c r="G10" s="5"/>
      <c r="H10" s="6"/>
      <c r="I10" s="6"/>
      <c r="J10" s="203">
        <f>J9-SUM(E10:I10)</f>
        <v>5202</v>
      </c>
    </row>
    <row r="11" spans="2:10" s="3" customFormat="1" ht="25.9" customHeight="1" x14ac:dyDescent="0.45">
      <c r="B11" s="8" t="s">
        <v>40</v>
      </c>
      <c r="C11" s="8">
        <f>C8+C9+C10</f>
        <v>30</v>
      </c>
      <c r="D11" s="9">
        <f>D8+D9+D10</f>
        <v>5202</v>
      </c>
      <c r="E11" s="10">
        <f>SUM(E8:E10)</f>
        <v>0</v>
      </c>
      <c r="F11" s="10">
        <f>SUM(F8:F10)</f>
        <v>0</v>
      </c>
      <c r="G11" s="10">
        <f>SUM(G8:G10)</f>
        <v>0</v>
      </c>
      <c r="H11" s="10">
        <f>SUM(H8:H10)</f>
        <v>0</v>
      </c>
      <c r="I11" s="10">
        <f>SUM(I8:I10)</f>
        <v>0</v>
      </c>
      <c r="J11" s="204">
        <f>F4-(SUM(E11:I11))</f>
        <v>5202</v>
      </c>
    </row>
    <row r="12" spans="2:10" s="3" customFormat="1" ht="16.5" x14ac:dyDescent="0.45">
      <c r="B12" s="108" t="s">
        <v>41</v>
      </c>
      <c r="C12" s="84"/>
      <c r="D12" s="84"/>
      <c r="E12" s="84"/>
      <c r="F12" s="84"/>
      <c r="G12" s="84"/>
      <c r="H12" s="84"/>
      <c r="I12" s="85"/>
      <c r="J12" s="205"/>
    </row>
    <row r="13" spans="2:10" s="2" customFormat="1" ht="25.9" customHeight="1" x14ac:dyDescent="0.45">
      <c r="B13" s="4" t="s">
        <v>42</v>
      </c>
      <c r="C13" s="8">
        <v>12</v>
      </c>
      <c r="D13" s="11">
        <f>(I4/C22)*C13</f>
        <v>2075.7372262773724</v>
      </c>
      <c r="E13" s="12"/>
      <c r="F13" s="12"/>
      <c r="G13" s="12"/>
      <c r="H13" s="12"/>
      <c r="I13" s="12"/>
      <c r="J13" s="206">
        <f>I4-SUM(E13:I13)</f>
        <v>23698</v>
      </c>
    </row>
    <row r="14" spans="2:10" s="2" customFormat="1" ht="25.9" customHeight="1" x14ac:dyDescent="0.45">
      <c r="B14" s="13" t="s">
        <v>43</v>
      </c>
      <c r="C14" s="13">
        <v>15</v>
      </c>
      <c r="D14" s="14">
        <f>(I4/C22)*C14</f>
        <v>2594.6715328467153</v>
      </c>
      <c r="E14" s="12"/>
      <c r="F14" s="12"/>
      <c r="G14" s="12"/>
      <c r="H14" s="12"/>
      <c r="I14" s="12"/>
      <c r="J14" s="207">
        <f>J13-SUM(E14:I14)</f>
        <v>23698</v>
      </c>
    </row>
    <row r="15" spans="2:10" s="2" customFormat="1" ht="25.9" customHeight="1" x14ac:dyDescent="0.45">
      <c r="B15" s="13" t="s">
        <v>44</v>
      </c>
      <c r="C15" s="13">
        <v>10</v>
      </c>
      <c r="D15" s="14">
        <f>(I4/C22)*C15</f>
        <v>1729.7810218978102</v>
      </c>
      <c r="E15" s="12"/>
      <c r="F15" s="12"/>
      <c r="G15" s="12"/>
      <c r="H15" s="12"/>
      <c r="I15" s="12"/>
      <c r="J15" s="207">
        <f>J14-SUM(E15:I15)</f>
        <v>23698</v>
      </c>
    </row>
    <row r="16" spans="2:10" s="2" customFormat="1" ht="25.9" customHeight="1" x14ac:dyDescent="0.45">
      <c r="B16" s="13" t="s">
        <v>45</v>
      </c>
      <c r="C16" s="13">
        <v>22</v>
      </c>
      <c r="D16" s="15">
        <f>(I4/C22)*C16</f>
        <v>3805.5182481751826</v>
      </c>
      <c r="E16" s="12"/>
      <c r="F16" s="12"/>
      <c r="G16" s="12"/>
      <c r="H16" s="12"/>
      <c r="I16" s="12"/>
      <c r="J16" s="207">
        <f>J15-SUM(E16:I16)</f>
        <v>23698</v>
      </c>
    </row>
    <row r="17" spans="2:11" s="2" customFormat="1" ht="25.9" customHeight="1" x14ac:dyDescent="0.45">
      <c r="B17" s="13" t="s">
        <v>46</v>
      </c>
      <c r="C17" s="13">
        <v>18</v>
      </c>
      <c r="D17" s="14">
        <f>(I4/C22)*C17</f>
        <v>3113.6058394160586</v>
      </c>
      <c r="E17" s="12"/>
      <c r="F17" s="12"/>
      <c r="G17" s="12"/>
      <c r="H17" s="12"/>
      <c r="I17" s="12"/>
      <c r="J17" s="207">
        <f>J16-SUM(E17:I17)</f>
        <v>23698</v>
      </c>
    </row>
    <row r="18" spans="2:11" s="2" customFormat="1" ht="25.9" customHeight="1" x14ac:dyDescent="0.45">
      <c r="B18" s="13" t="s">
        <v>47</v>
      </c>
      <c r="C18" s="13">
        <v>20</v>
      </c>
      <c r="D18" s="14">
        <f>(I4/C22)*C18</f>
        <v>3459.5620437956204</v>
      </c>
      <c r="E18" s="12"/>
      <c r="F18" s="12"/>
      <c r="G18" s="12"/>
      <c r="H18" s="12"/>
      <c r="I18" s="12"/>
      <c r="J18" s="207">
        <f t="shared" ref="J18:J21" si="0">J17-SUM(E18:I18)</f>
        <v>23698</v>
      </c>
    </row>
    <row r="19" spans="2:11" s="2" customFormat="1" ht="25.9" customHeight="1" x14ac:dyDescent="0.45">
      <c r="B19" s="13" t="s">
        <v>48</v>
      </c>
      <c r="C19" s="13">
        <v>20</v>
      </c>
      <c r="D19" s="14">
        <f>(I4/C22)*C19</f>
        <v>3459.5620437956204</v>
      </c>
      <c r="E19" s="12"/>
      <c r="F19" s="12"/>
      <c r="G19" s="12"/>
      <c r="H19" s="12"/>
      <c r="I19" s="12"/>
      <c r="J19" s="207">
        <f t="shared" si="0"/>
        <v>23698</v>
      </c>
    </row>
    <row r="20" spans="2:11" s="2" customFormat="1" ht="25.9" customHeight="1" x14ac:dyDescent="0.45">
      <c r="B20" s="13" t="s">
        <v>49</v>
      </c>
      <c r="C20" s="13">
        <v>20</v>
      </c>
      <c r="D20" s="14">
        <f>(I4/C22)*C20</f>
        <v>3459.5620437956204</v>
      </c>
      <c r="E20" s="12"/>
      <c r="F20" s="12"/>
      <c r="G20" s="12"/>
      <c r="H20" s="12"/>
      <c r="I20" s="12"/>
      <c r="J20" s="207">
        <f t="shared" si="0"/>
        <v>23698</v>
      </c>
    </row>
    <row r="21" spans="2:11" s="2" customFormat="1" ht="25.9" customHeight="1" x14ac:dyDescent="0.45">
      <c r="B21" s="13" t="s">
        <v>50</v>
      </c>
      <c r="C21" s="13">
        <v>0</v>
      </c>
      <c r="D21" s="14">
        <f>(I4/C22)*C21</f>
        <v>0</v>
      </c>
      <c r="E21" s="12"/>
      <c r="F21" s="12"/>
      <c r="G21" s="12"/>
      <c r="H21" s="12"/>
      <c r="I21" s="12"/>
      <c r="J21" s="207">
        <f t="shared" si="0"/>
        <v>23698</v>
      </c>
    </row>
    <row r="22" spans="2:11" s="2" customFormat="1" ht="25.9" customHeight="1" x14ac:dyDescent="0.45">
      <c r="B22" s="8" t="s">
        <v>51</v>
      </c>
      <c r="C22" s="8">
        <f t="shared" ref="C22:I22" si="1">SUM(C13:C21)</f>
        <v>137</v>
      </c>
      <c r="D22" s="15">
        <f t="shared" si="1"/>
        <v>23698</v>
      </c>
      <c r="E22" s="12">
        <f t="shared" si="1"/>
        <v>0</v>
      </c>
      <c r="F22" s="12">
        <f t="shared" si="1"/>
        <v>0</v>
      </c>
      <c r="G22" s="12">
        <f t="shared" si="1"/>
        <v>0</v>
      </c>
      <c r="H22" s="12">
        <f t="shared" si="1"/>
        <v>0</v>
      </c>
      <c r="I22" s="12">
        <f t="shared" si="1"/>
        <v>0</v>
      </c>
      <c r="J22" s="208">
        <f>I4-(SUM(E22:I22))</f>
        <v>23698</v>
      </c>
    </row>
    <row r="23" spans="2:11" ht="16.5" x14ac:dyDescent="0.45">
      <c r="B23" s="69" t="s">
        <v>52</v>
      </c>
      <c r="C23" s="21"/>
      <c r="D23" s="21"/>
      <c r="E23" s="22"/>
      <c r="F23" s="22"/>
      <c r="G23" s="22"/>
      <c r="H23" s="22"/>
      <c r="I23" s="22"/>
      <c r="J23" s="25"/>
    </row>
    <row r="24" spans="2:11" ht="16.5" x14ac:dyDescent="0.45">
      <c r="B24" s="36"/>
      <c r="C24" s="16"/>
      <c r="D24" s="16"/>
      <c r="E24" s="16"/>
      <c r="F24" s="16"/>
      <c r="G24" s="16"/>
      <c r="H24" s="16"/>
      <c r="I24" s="16"/>
      <c r="J24" s="16"/>
      <c r="K24" s="16"/>
    </row>
    <row r="25" spans="2:11" ht="16.5" x14ac:dyDescent="0.45">
      <c r="B25" s="36"/>
      <c r="C25" s="16"/>
      <c r="D25" s="16"/>
      <c r="E25" s="16"/>
      <c r="F25" s="16"/>
      <c r="G25" s="16"/>
      <c r="H25" s="16"/>
      <c r="I25" s="16"/>
      <c r="J25" s="16"/>
      <c r="K25" s="16"/>
    </row>
    <row r="26" spans="2:11" ht="16.5" x14ac:dyDescent="0.45">
      <c r="B26" s="16"/>
      <c r="C26" s="16"/>
      <c r="D26" s="16"/>
      <c r="E26" s="17"/>
      <c r="F26" s="17"/>
      <c r="G26" s="17"/>
      <c r="H26" s="17"/>
      <c r="I26" s="17"/>
      <c r="J26" s="25"/>
    </row>
    <row r="27" spans="2:11" ht="16.5" x14ac:dyDescent="0.45">
      <c r="B27" s="16"/>
      <c r="C27" s="16"/>
      <c r="D27" s="16"/>
      <c r="E27" s="17"/>
      <c r="F27" s="17"/>
      <c r="G27" s="17"/>
      <c r="H27" s="17"/>
      <c r="I27" s="17"/>
      <c r="J27" s="25"/>
    </row>
    <row r="28" spans="2:11" ht="16.5" x14ac:dyDescent="0.45">
      <c r="B28" s="16"/>
      <c r="C28" s="16"/>
      <c r="D28" s="16"/>
      <c r="E28" s="17"/>
      <c r="F28" s="17"/>
      <c r="G28" s="17"/>
      <c r="H28" s="17"/>
      <c r="I28" s="17"/>
      <c r="J28" s="25"/>
    </row>
    <row r="29" spans="2:11" ht="16.5" x14ac:dyDescent="0.45">
      <c r="B29" s="16"/>
      <c r="C29" s="16"/>
      <c r="D29" s="16"/>
      <c r="E29" s="17"/>
      <c r="F29" s="17"/>
      <c r="G29" s="17"/>
      <c r="H29" s="17"/>
      <c r="I29" s="17"/>
      <c r="J29" s="25"/>
    </row>
    <row r="30" spans="2:11" ht="16.5" x14ac:dyDescent="0.45">
      <c r="B30" s="16"/>
      <c r="C30" s="16"/>
      <c r="D30" s="16"/>
      <c r="E30" s="17"/>
      <c r="F30" s="17"/>
      <c r="G30" s="17"/>
      <c r="H30" s="17"/>
      <c r="I30" s="17"/>
      <c r="J30" s="25"/>
    </row>
    <row r="31" spans="2:11" ht="16.5" x14ac:dyDescent="0.45">
      <c r="B31" s="16"/>
      <c r="C31" s="16"/>
      <c r="D31" s="16"/>
      <c r="E31" s="17"/>
      <c r="F31" s="17"/>
      <c r="G31" s="17"/>
      <c r="H31" s="17"/>
      <c r="I31" s="17"/>
    </row>
    <row r="32" spans="2:11" ht="16.5" x14ac:dyDescent="0.45">
      <c r="B32" s="16"/>
      <c r="C32" s="16"/>
      <c r="D32" s="16"/>
      <c r="E32" s="17"/>
      <c r="F32" s="17"/>
      <c r="G32" s="17"/>
      <c r="H32" s="17"/>
      <c r="I32" s="17"/>
    </row>
    <row r="33" spans="2:9" ht="16.5" x14ac:dyDescent="0.45">
      <c r="B33" s="16"/>
      <c r="C33" s="16"/>
      <c r="D33" s="16"/>
      <c r="E33" s="17"/>
      <c r="F33" s="17"/>
      <c r="G33" s="17"/>
      <c r="H33" s="17"/>
      <c r="I33" s="17"/>
    </row>
    <row r="34" spans="2:9" x14ac:dyDescent="0.25">
      <c r="E34" s="1"/>
      <c r="F34" s="1"/>
      <c r="G34" s="1"/>
      <c r="H34" s="1"/>
      <c r="I34" s="1"/>
    </row>
    <row r="35" spans="2:9" x14ac:dyDescent="0.25">
      <c r="E35" s="1"/>
      <c r="F35" s="1"/>
      <c r="G35" s="1"/>
      <c r="H35" s="1"/>
      <c r="I35" s="1"/>
    </row>
    <row r="36" spans="2:9" x14ac:dyDescent="0.25">
      <c r="E36" s="1"/>
      <c r="F36" s="1"/>
      <c r="G36" s="1"/>
      <c r="H36" s="1"/>
      <c r="I36" s="1"/>
    </row>
    <row r="37" spans="2:9" x14ac:dyDescent="0.25">
      <c r="E37" s="1"/>
      <c r="F37" s="1"/>
      <c r="G37" s="1"/>
      <c r="H37" s="1"/>
      <c r="I37" s="1"/>
    </row>
    <row r="38" spans="2:9" x14ac:dyDescent="0.25">
      <c r="E38" s="1"/>
      <c r="F38" s="1"/>
      <c r="G38" s="1"/>
      <c r="H38" s="1"/>
      <c r="I38" s="1"/>
    </row>
    <row r="39" spans="2:9" x14ac:dyDescent="0.25">
      <c r="E39" s="1"/>
      <c r="F39" s="1"/>
      <c r="G39" s="1"/>
      <c r="H39" s="1"/>
      <c r="I39" s="1"/>
    </row>
    <row r="40" spans="2:9" x14ac:dyDescent="0.25">
      <c r="E40" s="1"/>
      <c r="F40" s="1"/>
      <c r="G40" s="1"/>
      <c r="H40" s="1"/>
      <c r="I40" s="1"/>
    </row>
  </sheetData>
  <mergeCells count="4">
    <mergeCell ref="H5:I5"/>
    <mergeCell ref="E5:G5"/>
    <mergeCell ref="B2:I2"/>
    <mergeCell ref="B3:I3"/>
  </mergeCells>
  <phoneticPr fontId="2" type="noConversion"/>
  <pageMargins left="0.7" right="0.7" top="0.75" bottom="0.75" header="0.3" footer="0.3"/>
  <pageSetup scale="68" orientation="landscape" r:id="rId1"/>
  <headerFooter alignWithMargins="0">
    <oddHeader xml:space="preserve">&amp;L
</oddHeader>
  </headerFooter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33"/>
  <sheetViews>
    <sheetView topLeftCell="A25" workbookViewId="0">
      <selection activeCell="A36" sqref="A36:A37"/>
    </sheetView>
  </sheetViews>
  <sheetFormatPr defaultColWidth="8.7265625" defaultRowHeight="12.5" x14ac:dyDescent="0.25"/>
  <cols>
    <col min="1" max="1" width="97.7265625" customWidth="1"/>
  </cols>
  <sheetData>
    <row r="1" spans="1:2" ht="52.15" customHeight="1" x14ac:dyDescent="0.25"/>
    <row r="3" spans="1:2" ht="25.9" customHeight="1" x14ac:dyDescent="0.25">
      <c r="A3" s="118" t="s">
        <v>53</v>
      </c>
      <c r="B3" s="118"/>
    </row>
    <row r="4" spans="1:2" ht="27.4" customHeight="1" x14ac:dyDescent="0.25">
      <c r="A4" s="114"/>
    </row>
    <row r="5" spans="1:2" ht="18.399999999999999" customHeight="1" x14ac:dyDescent="0.25">
      <c r="A5" s="103"/>
    </row>
    <row r="6" spans="1:2" ht="0.4" customHeight="1" x14ac:dyDescent="0.25">
      <c r="A6" s="103"/>
    </row>
    <row r="7" spans="1:2" ht="21" customHeight="1" x14ac:dyDescent="0.25">
      <c r="A7" s="102" t="s">
        <v>54</v>
      </c>
    </row>
    <row r="8" spans="1:2" ht="16.5" x14ac:dyDescent="0.25">
      <c r="A8" s="102"/>
    </row>
    <row r="9" spans="1:2" ht="87" customHeight="1" x14ac:dyDescent="0.25">
      <c r="A9" s="100" t="s">
        <v>55</v>
      </c>
    </row>
    <row r="10" spans="1:2" ht="25.15" customHeight="1" x14ac:dyDescent="0.25">
      <c r="A10" s="102"/>
    </row>
    <row r="11" spans="1:2" ht="81" customHeight="1" x14ac:dyDescent="0.25">
      <c r="A11" s="101" t="s">
        <v>56</v>
      </c>
    </row>
    <row r="12" spans="1:2" ht="16.5" x14ac:dyDescent="0.25">
      <c r="A12" s="104" t="s">
        <v>57</v>
      </c>
    </row>
    <row r="13" spans="1:2" ht="18" customHeight="1" x14ac:dyDescent="0.25">
      <c r="A13" s="104" t="s">
        <v>58</v>
      </c>
    </row>
    <row r="14" spans="1:2" ht="38.65" customHeight="1" x14ac:dyDescent="0.25">
      <c r="A14" s="101" t="s">
        <v>59</v>
      </c>
    </row>
    <row r="15" spans="1:2" ht="16.5" x14ac:dyDescent="0.25">
      <c r="A15" s="105"/>
    </row>
    <row r="16" spans="1:2" ht="15.4" customHeight="1" x14ac:dyDescent="0.25">
      <c r="A16" s="102" t="s">
        <v>60</v>
      </c>
    </row>
    <row r="17" spans="1:8" ht="17.25" customHeight="1" x14ac:dyDescent="0.25">
      <c r="A17" s="102"/>
    </row>
    <row r="18" spans="1:8" ht="33" x14ac:dyDescent="0.25">
      <c r="A18" s="100" t="s">
        <v>61</v>
      </c>
    </row>
    <row r="19" spans="1:8" ht="16.899999999999999" customHeight="1" x14ac:dyDescent="0.25">
      <c r="A19" s="102"/>
    </row>
    <row r="20" spans="1:8" ht="37.15" customHeight="1" x14ac:dyDescent="0.25">
      <c r="A20" s="100" t="s">
        <v>62</v>
      </c>
    </row>
    <row r="21" spans="1:8" ht="16.5" x14ac:dyDescent="0.25">
      <c r="A21" s="102"/>
    </row>
    <row r="22" spans="1:8" ht="33" x14ac:dyDescent="0.25">
      <c r="A22" s="100" t="s">
        <v>63</v>
      </c>
    </row>
    <row r="23" spans="1:8" ht="16.5" x14ac:dyDescent="0.25">
      <c r="A23" s="102"/>
    </row>
    <row r="24" spans="1:8" ht="33" x14ac:dyDescent="0.25">
      <c r="A24" s="100" t="s">
        <v>64</v>
      </c>
    </row>
    <row r="25" spans="1:8" ht="16.5" x14ac:dyDescent="0.25">
      <c r="A25" s="100"/>
    </row>
    <row r="26" spans="1:8" ht="16.5" x14ac:dyDescent="0.25">
      <c r="A26" s="102" t="s">
        <v>65</v>
      </c>
    </row>
    <row r="27" spans="1:8" ht="16.5" x14ac:dyDescent="0.25">
      <c r="A27" s="102" t="s">
        <v>66</v>
      </c>
    </row>
    <row r="30" spans="1:8" ht="14.5" x14ac:dyDescent="0.4">
      <c r="A30" s="26" t="s">
        <v>16</v>
      </c>
    </row>
    <row r="32" spans="1:8" ht="16.5" x14ac:dyDescent="0.45">
      <c r="A32" s="200"/>
      <c r="B32" s="16"/>
      <c r="C32" s="16"/>
      <c r="D32" s="16"/>
      <c r="E32" s="16"/>
      <c r="F32" s="16"/>
      <c r="G32" s="16"/>
      <c r="H32" s="16"/>
    </row>
    <row r="33" spans="1:8" ht="16.5" x14ac:dyDescent="0.45">
      <c r="A33" s="36"/>
      <c r="B33" s="16"/>
      <c r="C33" s="16"/>
      <c r="D33" s="16"/>
      <c r="E33" s="16"/>
      <c r="F33" s="16"/>
      <c r="G33" s="16"/>
      <c r="H33" s="16"/>
    </row>
  </sheetData>
  <pageMargins left="0.7" right="0.7" top="0.75" bottom="0.75" header="0.3" footer="0.3"/>
  <pageSetup orientation="portrait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54"/>
  <sheetViews>
    <sheetView topLeftCell="J1" workbookViewId="0">
      <selection activeCell="J4" sqref="J4"/>
    </sheetView>
  </sheetViews>
  <sheetFormatPr defaultColWidth="8.7265625" defaultRowHeight="12.5" x14ac:dyDescent="0.25"/>
  <cols>
    <col min="1" max="1" width="22.26953125" customWidth="1"/>
    <col min="2" max="2" width="23.26953125" bestFit="1" customWidth="1"/>
    <col min="3" max="3" width="18.26953125" customWidth="1"/>
    <col min="4" max="4" width="12.453125" customWidth="1"/>
    <col min="5" max="5" width="15.1796875" customWidth="1"/>
    <col min="6" max="6" width="9.453125" bestFit="1" customWidth="1"/>
    <col min="7" max="7" width="10.453125" customWidth="1"/>
    <col min="8" max="8" width="12.1796875" customWidth="1"/>
    <col min="9" max="9" width="19.1796875" customWidth="1"/>
    <col min="11" max="11" width="16.26953125" customWidth="1"/>
  </cols>
  <sheetData>
    <row r="1" spans="1:12" ht="55.15" customHeight="1" x14ac:dyDescent="0.4">
      <c r="I1" s="25" t="s">
        <v>67</v>
      </c>
    </row>
    <row r="2" spans="1:12" ht="23.5" x14ac:dyDescent="0.25">
      <c r="A2" s="214" t="s">
        <v>68</v>
      </c>
      <c r="B2" s="214"/>
      <c r="C2" s="214"/>
      <c r="D2" s="214"/>
      <c r="E2" s="214"/>
      <c r="F2" s="214"/>
      <c r="G2" s="214"/>
      <c r="H2" s="214"/>
    </row>
    <row r="3" spans="1:12" ht="23.5" x14ac:dyDescent="0.25">
      <c r="A3" s="214" t="s">
        <v>69</v>
      </c>
      <c r="B3" s="214"/>
      <c r="C3" s="214"/>
      <c r="D3" s="214"/>
      <c r="E3" s="214"/>
      <c r="F3" s="214"/>
      <c r="G3" s="214"/>
      <c r="H3" s="214"/>
    </row>
    <row r="4" spans="1:12" ht="16.5" x14ac:dyDescent="0.25">
      <c r="A4" s="89"/>
      <c r="B4" s="89"/>
      <c r="C4" s="89"/>
      <c r="D4" s="89"/>
      <c r="E4" s="89"/>
      <c r="F4" s="110" t="s">
        <v>70</v>
      </c>
      <c r="G4" s="110" t="s">
        <v>70</v>
      </c>
      <c r="H4" s="110" t="s">
        <v>71</v>
      </c>
    </row>
    <row r="5" spans="1:12" ht="16.5" x14ac:dyDescent="0.45">
      <c r="A5" s="111" t="s">
        <v>72</v>
      </c>
      <c r="F5" s="110" t="s">
        <v>73</v>
      </c>
      <c r="G5" s="110" t="s">
        <v>73</v>
      </c>
      <c r="H5" s="110" t="s">
        <v>73</v>
      </c>
    </row>
    <row r="6" spans="1:12" ht="16.5" x14ac:dyDescent="0.45">
      <c r="A6" s="90" t="s">
        <v>74</v>
      </c>
      <c r="B6" s="90"/>
      <c r="C6" s="90"/>
      <c r="D6" s="90"/>
      <c r="E6" s="90"/>
      <c r="F6" s="112"/>
      <c r="G6" s="112"/>
      <c r="H6" s="112"/>
      <c r="I6" s="90"/>
      <c r="J6" s="2"/>
      <c r="K6" s="2"/>
      <c r="L6" s="2"/>
    </row>
    <row r="7" spans="1:12" ht="49.5" x14ac:dyDescent="0.45">
      <c r="A7" s="90"/>
      <c r="B7" s="90" t="s">
        <v>75</v>
      </c>
      <c r="C7" s="90" t="s">
        <v>76</v>
      </c>
      <c r="D7" s="91" t="s">
        <v>77</v>
      </c>
      <c r="E7" s="91" t="s">
        <v>78</v>
      </c>
      <c r="F7" s="91" t="s">
        <v>79</v>
      </c>
      <c r="G7" s="91" t="s">
        <v>80</v>
      </c>
      <c r="H7" s="91" t="s">
        <v>81</v>
      </c>
      <c r="I7" s="91" t="s">
        <v>82</v>
      </c>
      <c r="J7" s="96"/>
      <c r="K7" s="96"/>
      <c r="L7" s="2"/>
    </row>
    <row r="8" spans="1:12" ht="16.5" x14ac:dyDescent="0.45">
      <c r="A8" s="90"/>
      <c r="B8" s="90" t="s">
        <v>83</v>
      </c>
      <c r="C8" s="90">
        <v>20</v>
      </c>
      <c r="D8" s="92">
        <v>14.23</v>
      </c>
      <c r="E8" s="113">
        <f t="shared" ref="E8:E13" si="0">C8*D8</f>
        <v>284.60000000000002</v>
      </c>
      <c r="F8" s="113">
        <f>E8*F6</f>
        <v>0</v>
      </c>
      <c r="G8" s="113">
        <f>E8*G6</f>
        <v>0</v>
      </c>
      <c r="H8" s="92">
        <f>E8*H6</f>
        <v>0</v>
      </c>
      <c r="I8" s="92">
        <f t="shared" ref="I8:I13" si="1">E8+F8+G8+H8</f>
        <v>284.60000000000002</v>
      </c>
      <c r="J8" s="2"/>
      <c r="K8" s="2"/>
      <c r="L8" s="2"/>
    </row>
    <row r="9" spans="1:12" ht="16.5" x14ac:dyDescent="0.45">
      <c r="A9" s="90"/>
      <c r="B9" s="90" t="s">
        <v>84</v>
      </c>
      <c r="C9" s="90">
        <v>5</v>
      </c>
      <c r="D9" s="92">
        <v>9.58</v>
      </c>
      <c r="E9" s="113">
        <f t="shared" si="0"/>
        <v>47.9</v>
      </c>
      <c r="F9" s="113">
        <f>E9*F6</f>
        <v>0</v>
      </c>
      <c r="G9" s="113">
        <f>E9*G6</f>
        <v>0</v>
      </c>
      <c r="H9" s="92">
        <f>E9*H6</f>
        <v>0</v>
      </c>
      <c r="I9" s="92">
        <f t="shared" si="1"/>
        <v>47.9</v>
      </c>
      <c r="J9" s="2"/>
      <c r="K9" s="2"/>
      <c r="L9" s="2"/>
    </row>
    <row r="10" spans="1:12" ht="16.5" x14ac:dyDescent="0.45">
      <c r="A10" s="90"/>
      <c r="B10" s="90" t="s">
        <v>85</v>
      </c>
      <c r="C10" s="90">
        <v>12</v>
      </c>
      <c r="D10" s="92">
        <v>10.02</v>
      </c>
      <c r="E10" s="113">
        <f t="shared" si="0"/>
        <v>120.24</v>
      </c>
      <c r="F10" s="113">
        <f>E10*F6</f>
        <v>0</v>
      </c>
      <c r="G10" s="113">
        <f>E10*G6</f>
        <v>0</v>
      </c>
      <c r="H10" s="92">
        <f>E10*H6</f>
        <v>0</v>
      </c>
      <c r="I10" s="92">
        <f t="shared" si="1"/>
        <v>120.24</v>
      </c>
      <c r="J10" s="2"/>
      <c r="K10" s="2"/>
      <c r="L10" s="2"/>
    </row>
    <row r="11" spans="1:12" ht="16.5" x14ac:dyDescent="0.45">
      <c r="A11" s="90"/>
      <c r="B11" s="90"/>
      <c r="C11" s="90"/>
      <c r="D11" s="92"/>
      <c r="E11" s="113">
        <f t="shared" si="0"/>
        <v>0</v>
      </c>
      <c r="F11" s="113">
        <f>E11*F6</f>
        <v>0</v>
      </c>
      <c r="G11" s="113">
        <f>E11*G6</f>
        <v>0</v>
      </c>
      <c r="H11" s="92">
        <f>E11*H6</f>
        <v>0</v>
      </c>
      <c r="I11" s="92">
        <f t="shared" si="1"/>
        <v>0</v>
      </c>
      <c r="J11" s="2"/>
      <c r="K11" s="2"/>
      <c r="L11" s="2"/>
    </row>
    <row r="12" spans="1:12" ht="16.5" x14ac:dyDescent="0.45">
      <c r="A12" s="90"/>
      <c r="B12" s="90"/>
      <c r="C12" s="90"/>
      <c r="D12" s="92"/>
      <c r="E12" s="113">
        <f t="shared" si="0"/>
        <v>0</v>
      </c>
      <c r="F12" s="113">
        <f>E12*F6</f>
        <v>0</v>
      </c>
      <c r="G12" s="113">
        <f>E12*G6</f>
        <v>0</v>
      </c>
      <c r="H12" s="92">
        <f>E12*H6</f>
        <v>0</v>
      </c>
      <c r="I12" s="92">
        <f t="shared" si="1"/>
        <v>0</v>
      </c>
      <c r="J12" s="2"/>
      <c r="K12" s="2"/>
      <c r="L12" s="2"/>
    </row>
    <row r="13" spans="1:12" ht="16.5" x14ac:dyDescent="0.45">
      <c r="A13" s="90"/>
      <c r="B13" s="90"/>
      <c r="C13" s="90"/>
      <c r="D13" s="92"/>
      <c r="E13" s="113">
        <f t="shared" si="0"/>
        <v>0</v>
      </c>
      <c r="F13" s="113">
        <f>E13*F6</f>
        <v>0</v>
      </c>
      <c r="G13" s="113">
        <f>E13*G6</f>
        <v>0</v>
      </c>
      <c r="H13" s="92">
        <f>E13*H6</f>
        <v>0</v>
      </c>
      <c r="I13" s="92">
        <f t="shared" si="1"/>
        <v>0</v>
      </c>
      <c r="J13" s="2"/>
      <c r="K13" s="2"/>
      <c r="L13" s="2"/>
    </row>
    <row r="14" spans="1:12" ht="16.5" x14ac:dyDescent="0.45">
      <c r="A14" s="90"/>
      <c r="B14" s="90"/>
      <c r="C14" s="90"/>
      <c r="D14" s="90"/>
      <c r="E14" s="90"/>
      <c r="F14" s="90"/>
      <c r="G14" s="90"/>
      <c r="H14" s="90"/>
      <c r="I14" s="90"/>
      <c r="J14" s="2"/>
      <c r="K14" s="2"/>
      <c r="L14" s="2"/>
    </row>
    <row r="15" spans="1:12" ht="16.5" x14ac:dyDescent="0.45">
      <c r="A15" s="90"/>
      <c r="B15" s="90"/>
      <c r="C15" s="90">
        <f>SUM(C8:C14)</f>
        <v>37</v>
      </c>
      <c r="D15" s="90"/>
      <c r="E15" s="93">
        <f>SUM(E8:E14)</f>
        <v>452.74</v>
      </c>
      <c r="F15" s="93">
        <f>SUM(F8:F14)</f>
        <v>0</v>
      </c>
      <c r="G15" s="93">
        <f>SUM(G8:G14)</f>
        <v>0</v>
      </c>
      <c r="H15" s="93">
        <f>SUM(H8:H14)</f>
        <v>0</v>
      </c>
      <c r="I15" s="93">
        <f>SUM(I8:I14)</f>
        <v>452.74</v>
      </c>
      <c r="J15" s="2"/>
      <c r="K15" s="2"/>
      <c r="L15" s="2"/>
    </row>
    <row r="16" spans="1:12" ht="14.5" x14ac:dyDescent="0.4">
      <c r="A16" s="95"/>
      <c r="B16" s="95"/>
      <c r="C16" s="95"/>
      <c r="D16" s="95"/>
      <c r="E16" s="97"/>
      <c r="F16" s="97"/>
      <c r="G16" s="97"/>
      <c r="H16" s="97"/>
      <c r="I16" s="97"/>
      <c r="J16" s="2"/>
      <c r="K16" s="2"/>
      <c r="L16" s="2"/>
    </row>
    <row r="17" spans="1:10" ht="16.5" x14ac:dyDescent="0.45">
      <c r="A17" s="30" t="s">
        <v>86</v>
      </c>
      <c r="B17" s="25"/>
    </row>
    <row r="18" spans="1:10" ht="16.5" x14ac:dyDescent="0.45">
      <c r="A18" s="90" t="s">
        <v>87</v>
      </c>
      <c r="B18" s="90"/>
      <c r="C18" s="90"/>
      <c r="D18" s="90"/>
      <c r="E18" s="90"/>
      <c r="F18" s="201"/>
      <c r="G18" s="201"/>
      <c r="H18" s="201"/>
      <c r="I18" s="90"/>
      <c r="J18" s="95"/>
    </row>
    <row r="19" spans="1:10" ht="49.5" x14ac:dyDescent="0.45">
      <c r="A19" s="90"/>
      <c r="B19" s="90" t="s">
        <v>75</v>
      </c>
      <c r="C19" s="90" t="s">
        <v>76</v>
      </c>
      <c r="D19" s="91" t="s">
        <v>77</v>
      </c>
      <c r="E19" s="91" t="s">
        <v>78</v>
      </c>
      <c r="F19" s="91" t="s">
        <v>79</v>
      </c>
      <c r="G19" s="91" t="s">
        <v>80</v>
      </c>
      <c r="H19" s="91" t="s">
        <v>81</v>
      </c>
      <c r="I19" s="91" t="s">
        <v>82</v>
      </c>
      <c r="J19" s="95"/>
    </row>
    <row r="20" spans="1:10" ht="16.5" x14ac:dyDescent="0.45">
      <c r="A20" s="90"/>
      <c r="B20" s="90" t="s">
        <v>88</v>
      </c>
      <c r="C20" s="90">
        <v>2.5</v>
      </c>
      <c r="D20" s="92">
        <v>60</v>
      </c>
      <c r="E20" s="92">
        <f>C20*D20</f>
        <v>150</v>
      </c>
      <c r="F20" s="92">
        <f>E20*F18</f>
        <v>0</v>
      </c>
      <c r="G20" s="92">
        <f>E20*G18</f>
        <v>0</v>
      </c>
      <c r="H20" s="92">
        <f>E20*H18</f>
        <v>0</v>
      </c>
      <c r="I20" s="92">
        <f>E20+F20+G20+H20</f>
        <v>150</v>
      </c>
      <c r="J20" s="95"/>
    </row>
    <row r="21" spans="1:10" ht="16.5" x14ac:dyDescent="0.45">
      <c r="A21" s="90"/>
      <c r="B21" s="90" t="s">
        <v>89</v>
      </c>
      <c r="C21" s="90">
        <v>1</v>
      </c>
      <c r="D21" s="92">
        <v>30</v>
      </c>
      <c r="E21" s="92">
        <f>C21*D21</f>
        <v>30</v>
      </c>
      <c r="F21" s="92">
        <f>E21*F18</f>
        <v>0</v>
      </c>
      <c r="G21" s="92">
        <f>E21*G18</f>
        <v>0</v>
      </c>
      <c r="H21" s="92">
        <f>E21*H18</f>
        <v>0</v>
      </c>
      <c r="I21" s="92">
        <f>E21+F21+G21+H21</f>
        <v>30</v>
      </c>
      <c r="J21" s="95"/>
    </row>
    <row r="22" spans="1:10" ht="16.5" x14ac:dyDescent="0.45">
      <c r="A22" s="90"/>
      <c r="B22" s="90"/>
      <c r="C22" s="90"/>
      <c r="D22" s="90"/>
      <c r="E22" s="92">
        <f>C22*D22</f>
        <v>0</v>
      </c>
      <c r="F22" s="92">
        <f>E22*F18</f>
        <v>0</v>
      </c>
      <c r="G22" s="92">
        <f>E22*G18</f>
        <v>0</v>
      </c>
      <c r="H22" s="92">
        <f>E22*H18</f>
        <v>0</v>
      </c>
      <c r="I22" s="92">
        <f>E22+F22+G22+H22</f>
        <v>0</v>
      </c>
      <c r="J22" s="95"/>
    </row>
    <row r="23" spans="1:10" ht="16.5" x14ac:dyDescent="0.45">
      <c r="A23" s="90"/>
      <c r="B23" s="90"/>
      <c r="C23" s="90"/>
      <c r="D23" s="90"/>
      <c r="E23" s="92">
        <f>C23*D23</f>
        <v>0</v>
      </c>
      <c r="F23" s="92">
        <f>E23*F18</f>
        <v>0</v>
      </c>
      <c r="G23" s="92">
        <f>E23*G18</f>
        <v>0</v>
      </c>
      <c r="H23" s="92">
        <f>E23*H18</f>
        <v>0</v>
      </c>
      <c r="I23" s="92">
        <f>E23+F23+G23+H23</f>
        <v>0</v>
      </c>
      <c r="J23" s="95"/>
    </row>
    <row r="24" spans="1:10" ht="16.5" x14ac:dyDescent="0.45">
      <c r="A24" s="90"/>
      <c r="B24" s="90"/>
      <c r="C24" s="90"/>
      <c r="D24" s="90"/>
      <c r="E24" s="90"/>
      <c r="F24" s="90"/>
      <c r="G24" s="90"/>
      <c r="H24" s="90"/>
      <c r="I24" s="90"/>
      <c r="J24" s="95"/>
    </row>
    <row r="25" spans="1:10" ht="22.15" customHeight="1" x14ac:dyDescent="0.45">
      <c r="A25" s="90"/>
      <c r="B25" s="90"/>
      <c r="C25" s="90">
        <f>SUM(C20:C23)</f>
        <v>3.5</v>
      </c>
      <c r="D25" s="90"/>
      <c r="E25" s="93">
        <f>SUM(E20:E23)</f>
        <v>180</v>
      </c>
      <c r="F25" s="93">
        <f>SUM(F20:F23)</f>
        <v>0</v>
      </c>
      <c r="G25" s="93">
        <f>SUM(G20:G23)</f>
        <v>0</v>
      </c>
      <c r="H25" s="93">
        <f>SUM(H20:H23)</f>
        <v>0</v>
      </c>
      <c r="I25" s="93">
        <f>SUM(I20:I23)</f>
        <v>180</v>
      </c>
      <c r="J25" s="95"/>
    </row>
    <row r="26" spans="1:10" ht="16.5" hidden="1" x14ac:dyDescent="0.45">
      <c r="A26" s="90"/>
      <c r="B26" s="90"/>
      <c r="C26" s="90"/>
      <c r="D26" s="90"/>
      <c r="E26" s="93"/>
      <c r="F26" s="93"/>
      <c r="G26" s="93"/>
      <c r="H26" s="93"/>
      <c r="I26" s="93"/>
      <c r="J26" s="90"/>
    </row>
    <row r="27" spans="1:10" ht="16.5" hidden="1" x14ac:dyDescent="0.45">
      <c r="A27" s="90"/>
      <c r="B27" s="90"/>
      <c r="C27" s="90"/>
      <c r="D27" s="90"/>
      <c r="E27" s="93"/>
      <c r="F27" s="93"/>
      <c r="G27" s="93"/>
      <c r="H27" s="93"/>
      <c r="I27" s="93"/>
      <c r="J27" s="90"/>
    </row>
    <row r="28" spans="1:10" ht="37.9" customHeight="1" x14ac:dyDescent="0.45">
      <c r="A28" s="90"/>
      <c r="B28" s="90"/>
      <c r="C28" s="90"/>
      <c r="D28" s="90"/>
      <c r="E28" s="93"/>
      <c r="F28" s="93"/>
      <c r="G28" s="93"/>
      <c r="H28" s="93"/>
      <c r="I28" s="93"/>
      <c r="J28" s="90"/>
    </row>
    <row r="29" spans="1:10" ht="37.9" customHeight="1" x14ac:dyDescent="0.45">
      <c r="A29" s="90"/>
      <c r="B29" s="90"/>
      <c r="C29" s="90"/>
      <c r="D29" s="90"/>
      <c r="E29" s="93"/>
      <c r="F29" s="93"/>
      <c r="G29" s="93"/>
      <c r="H29" s="93"/>
      <c r="I29" s="93"/>
      <c r="J29" s="90"/>
    </row>
    <row r="31" spans="1:10" ht="23.5" x14ac:dyDescent="0.25">
      <c r="A31" s="214" t="s">
        <v>68</v>
      </c>
      <c r="B31" s="214"/>
      <c r="C31" s="214"/>
      <c r="D31" s="214"/>
      <c r="E31" s="214"/>
      <c r="F31" s="214"/>
      <c r="G31" s="214"/>
      <c r="H31" s="214"/>
    </row>
    <row r="32" spans="1:10" ht="23.5" x14ac:dyDescent="0.25">
      <c r="A32" s="214"/>
      <c r="B32" s="214"/>
      <c r="C32" s="214"/>
      <c r="D32" s="214"/>
      <c r="E32" s="214"/>
      <c r="F32" s="214"/>
      <c r="G32" s="214"/>
      <c r="H32" s="214"/>
    </row>
    <row r="33" spans="1:13" ht="16.5" x14ac:dyDescent="0.45">
      <c r="A33" s="30" t="s">
        <v>90</v>
      </c>
      <c r="B33" s="119"/>
      <c r="C33" s="94"/>
      <c r="D33" s="94"/>
      <c r="E33" s="111" t="s">
        <v>91</v>
      </c>
      <c r="F33" s="94"/>
      <c r="G33" s="94"/>
      <c r="H33" s="94"/>
      <c r="I33" s="111" t="s">
        <v>92</v>
      </c>
      <c r="J33" s="94"/>
      <c r="K33" s="94"/>
      <c r="L33" s="94"/>
    </row>
    <row r="34" spans="1:13" ht="49.5" x14ac:dyDescent="0.45">
      <c r="A34" s="25"/>
      <c r="B34" s="91" t="s">
        <v>93</v>
      </c>
      <c r="C34" s="91" t="s">
        <v>94</v>
      </c>
      <c r="D34" s="90"/>
      <c r="E34" s="90"/>
      <c r="F34" s="90"/>
      <c r="G34" s="91" t="s">
        <v>94</v>
      </c>
      <c r="H34" s="90"/>
      <c r="I34" s="90"/>
      <c r="J34" s="90"/>
      <c r="K34" s="91" t="s">
        <v>94</v>
      </c>
      <c r="L34" s="90"/>
      <c r="M34" s="25"/>
    </row>
    <row r="35" spans="1:13" ht="16.5" x14ac:dyDescent="0.45">
      <c r="A35" s="25"/>
      <c r="B35" s="90" t="s">
        <v>95</v>
      </c>
      <c r="C35" s="92">
        <v>832.16</v>
      </c>
      <c r="D35" s="90"/>
      <c r="E35" s="90" t="s">
        <v>95</v>
      </c>
      <c r="F35" s="90"/>
      <c r="G35" s="92">
        <v>90.58</v>
      </c>
      <c r="H35" s="90"/>
      <c r="I35" s="90" t="s">
        <v>95</v>
      </c>
      <c r="J35" s="90"/>
      <c r="K35" s="92">
        <v>192.58</v>
      </c>
      <c r="L35" s="90"/>
      <c r="M35" s="25"/>
    </row>
    <row r="36" spans="1:13" ht="16.5" x14ac:dyDescent="0.45">
      <c r="A36" s="25"/>
      <c r="B36" s="90" t="s">
        <v>96</v>
      </c>
      <c r="C36" s="92">
        <v>562.19000000000005</v>
      </c>
      <c r="D36" s="90"/>
      <c r="E36" s="90" t="s">
        <v>96</v>
      </c>
      <c r="F36" s="90"/>
      <c r="G36" s="92">
        <v>20.170000000000002</v>
      </c>
      <c r="H36" s="90"/>
      <c r="I36" s="90" t="s">
        <v>96</v>
      </c>
      <c r="J36" s="90"/>
      <c r="K36" s="92"/>
      <c r="L36" s="90"/>
      <c r="M36" s="25"/>
    </row>
    <row r="37" spans="1:13" ht="16.5" x14ac:dyDescent="0.45">
      <c r="A37" s="25"/>
      <c r="B37" s="90" t="s">
        <v>97</v>
      </c>
      <c r="C37" s="92">
        <v>224.96</v>
      </c>
      <c r="D37" s="90"/>
      <c r="E37" s="90" t="s">
        <v>97</v>
      </c>
      <c r="F37" s="90"/>
      <c r="G37" s="92"/>
      <c r="H37" s="90"/>
      <c r="I37" s="90" t="s">
        <v>97</v>
      </c>
      <c r="J37" s="90"/>
      <c r="K37" s="92"/>
      <c r="L37" s="90"/>
      <c r="M37" s="25"/>
    </row>
    <row r="38" spans="1:13" ht="16.5" x14ac:dyDescent="0.45">
      <c r="A38" s="25"/>
      <c r="B38" s="90"/>
      <c r="C38" s="90"/>
      <c r="D38" s="90"/>
      <c r="E38" s="90" t="s">
        <v>98</v>
      </c>
      <c r="F38" s="90"/>
      <c r="G38" s="90"/>
      <c r="H38" s="90"/>
      <c r="I38" s="90"/>
      <c r="J38" s="90"/>
      <c r="K38" s="90"/>
      <c r="L38" s="90"/>
      <c r="M38" s="25"/>
    </row>
    <row r="39" spans="1:13" ht="16.5" x14ac:dyDescent="0.45">
      <c r="A39" s="25"/>
      <c r="B39" s="90"/>
      <c r="C39" s="90"/>
      <c r="D39" s="90"/>
      <c r="E39" s="90"/>
      <c r="F39" s="90"/>
      <c r="G39" s="90"/>
      <c r="H39" s="90"/>
      <c r="I39" s="90"/>
      <c r="J39" s="90"/>
      <c r="K39" s="90"/>
      <c r="L39" s="90"/>
      <c r="M39" s="25"/>
    </row>
    <row r="40" spans="1:13" ht="16.5" x14ac:dyDescent="0.45">
      <c r="A40" s="25"/>
      <c r="B40" s="90"/>
      <c r="C40" s="93">
        <f>SUM(C35:C39)</f>
        <v>1619.31</v>
      </c>
      <c r="D40" s="90"/>
      <c r="E40" s="90"/>
      <c r="F40" s="90"/>
      <c r="G40" s="93">
        <f>SUM(G35:G39)</f>
        <v>110.75</v>
      </c>
      <c r="H40" s="90"/>
      <c r="I40" s="90"/>
      <c r="J40" s="90"/>
      <c r="K40" s="93">
        <f>SUM(K35:K39)</f>
        <v>192.58</v>
      </c>
      <c r="L40" s="90"/>
      <c r="M40" s="25"/>
    </row>
    <row r="41" spans="1:13" ht="16.5" x14ac:dyDescent="0.45">
      <c r="A41" s="25"/>
      <c r="B41" s="90"/>
      <c r="C41" s="90"/>
      <c r="D41" s="90"/>
      <c r="E41" s="90"/>
      <c r="F41" s="90"/>
      <c r="G41" s="90"/>
      <c r="H41" s="90"/>
      <c r="I41" s="90"/>
      <c r="J41" s="90"/>
      <c r="K41" s="90"/>
      <c r="L41" s="90"/>
      <c r="M41" s="25"/>
    </row>
    <row r="43" spans="1:13" ht="16.5" x14ac:dyDescent="0.45">
      <c r="A43" s="111" t="s">
        <v>99</v>
      </c>
    </row>
    <row r="44" spans="1:13" ht="33" x14ac:dyDescent="0.45">
      <c r="A44" s="90"/>
      <c r="B44" s="90"/>
      <c r="C44" s="91" t="s">
        <v>94</v>
      </c>
      <c r="D44" s="90"/>
      <c r="E44" s="95"/>
      <c r="F44" s="95"/>
      <c r="G44" s="2"/>
    </row>
    <row r="45" spans="1:13" ht="16.5" x14ac:dyDescent="0.45">
      <c r="A45" s="90" t="s">
        <v>95</v>
      </c>
      <c r="B45" s="90"/>
      <c r="C45" s="92">
        <v>192.58</v>
      </c>
      <c r="D45" s="90"/>
      <c r="E45" s="95"/>
      <c r="F45" s="95"/>
      <c r="G45" s="2"/>
    </row>
    <row r="46" spans="1:13" ht="16.5" x14ac:dyDescent="0.45">
      <c r="A46" s="90" t="s">
        <v>96</v>
      </c>
      <c r="B46" s="90"/>
      <c r="C46" s="92"/>
      <c r="D46" s="90"/>
      <c r="E46" s="95"/>
      <c r="F46" s="95"/>
      <c r="G46" s="2"/>
    </row>
    <row r="47" spans="1:13" ht="16.5" x14ac:dyDescent="0.45">
      <c r="A47" s="90" t="s">
        <v>97</v>
      </c>
      <c r="B47" s="90"/>
      <c r="C47" s="92"/>
      <c r="D47" s="90"/>
      <c r="E47" s="95"/>
      <c r="F47" s="95"/>
      <c r="G47" s="2"/>
    </row>
    <row r="48" spans="1:13" ht="16.5" x14ac:dyDescent="0.45">
      <c r="A48" s="90"/>
      <c r="B48" s="90"/>
      <c r="C48" s="90"/>
      <c r="D48" s="90"/>
      <c r="E48" s="95"/>
      <c r="F48" s="95"/>
      <c r="G48" s="2"/>
    </row>
    <row r="49" spans="1:7" ht="16.5" x14ac:dyDescent="0.45">
      <c r="A49" s="90"/>
      <c r="B49" s="90"/>
      <c r="C49" s="90"/>
      <c r="D49" s="90"/>
      <c r="E49" s="95"/>
      <c r="F49" s="95"/>
      <c r="G49" s="2"/>
    </row>
    <row r="50" spans="1:7" ht="16.5" x14ac:dyDescent="0.45">
      <c r="A50" s="90"/>
      <c r="B50" s="90"/>
      <c r="C50" s="93">
        <f>SUM(C45:C49)</f>
        <v>192.58</v>
      </c>
      <c r="D50" s="90"/>
      <c r="E50" s="95"/>
      <c r="F50" s="95"/>
      <c r="G50" s="2"/>
    </row>
    <row r="51" spans="1:7" ht="14.5" x14ac:dyDescent="0.4">
      <c r="A51" s="95"/>
      <c r="B51" s="95"/>
      <c r="C51" s="95"/>
      <c r="D51" s="95"/>
      <c r="E51" s="95"/>
      <c r="F51" s="95"/>
      <c r="G51" s="2"/>
    </row>
    <row r="52" spans="1:7" x14ac:dyDescent="0.25">
      <c r="A52" s="2"/>
      <c r="B52" s="2"/>
      <c r="C52" s="2"/>
      <c r="D52" s="2"/>
      <c r="E52" s="2"/>
      <c r="F52" s="2"/>
      <c r="G52" s="2"/>
    </row>
    <row r="54" spans="1:7" ht="16.5" x14ac:dyDescent="0.45">
      <c r="A54" s="111" t="s">
        <v>100</v>
      </c>
      <c r="D54" s="92">
        <f>I15+I25+C40+G40+K40+C50</f>
        <v>2747.96</v>
      </c>
    </row>
  </sheetData>
  <mergeCells count="4">
    <mergeCell ref="A2:H2"/>
    <mergeCell ref="A3:H3"/>
    <mergeCell ref="A31:H31"/>
    <mergeCell ref="A32:H32"/>
  </mergeCells>
  <pageMargins left="0.7" right="0.7" top="0.75" bottom="0.75" header="0.3" footer="0.3"/>
  <pageSetup scale="81" orientation="landscape" verticalDpi="0"/>
  <rowBreaks count="1" manualBreakCount="1">
    <brk id="25" max="16383" man="1"/>
  </rowBreaks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225"/>
  <sheetViews>
    <sheetView topLeftCell="A30" zoomScaleSheetLayoutView="115" workbookViewId="0">
      <selection activeCell="K2" sqref="K2"/>
    </sheetView>
  </sheetViews>
  <sheetFormatPr defaultColWidth="8.7265625" defaultRowHeight="12.5" x14ac:dyDescent="0.25"/>
  <cols>
    <col min="1" max="1" width="30.7265625" customWidth="1"/>
    <col min="2" max="2" width="10.7265625" customWidth="1"/>
    <col min="3" max="3" width="11.7265625" customWidth="1"/>
    <col min="4" max="4" width="13.26953125" customWidth="1"/>
    <col min="5" max="5" width="11.453125" customWidth="1"/>
    <col min="7" max="7" width="13.453125" bestFit="1" customWidth="1"/>
    <col min="8" max="8" width="3.453125" customWidth="1"/>
    <col min="9" max="9" width="3" customWidth="1"/>
    <col min="10" max="10" width="14.7265625" customWidth="1"/>
    <col min="11" max="11" width="11.26953125" customWidth="1"/>
    <col min="12" max="12" width="11.7265625" customWidth="1"/>
    <col min="13" max="13" width="14" customWidth="1"/>
  </cols>
  <sheetData>
    <row r="1" spans="1:13" ht="50.25" customHeight="1" x14ac:dyDescent="0.25"/>
    <row r="2" spans="1:13" ht="20.5" x14ac:dyDescent="0.55000000000000004">
      <c r="A2" s="121" t="s">
        <v>101</v>
      </c>
      <c r="K2" s="25" t="s">
        <v>102</v>
      </c>
    </row>
    <row r="3" spans="1:13" ht="16.5" x14ac:dyDescent="0.45">
      <c r="A3" s="16" t="s">
        <v>103</v>
      </c>
      <c r="B3" s="16"/>
      <c r="C3" s="16"/>
      <c r="D3" s="16"/>
      <c r="E3" s="16"/>
      <c r="F3" s="16"/>
      <c r="G3" s="16"/>
      <c r="H3" s="16"/>
      <c r="I3" s="16"/>
      <c r="J3" s="16"/>
    </row>
    <row r="4" spans="1:13" ht="16.5" x14ac:dyDescent="0.45">
      <c r="A4" s="16" t="s">
        <v>104</v>
      </c>
      <c r="B4" s="16"/>
      <c r="C4" s="16"/>
      <c r="D4" s="16"/>
      <c r="E4" s="16"/>
      <c r="F4" s="16"/>
      <c r="G4" s="16"/>
      <c r="H4" s="16"/>
      <c r="I4" s="16"/>
      <c r="J4" s="16"/>
    </row>
    <row r="5" spans="1:13" ht="16.5" x14ac:dyDescent="0.45">
      <c r="A5" s="16" t="s">
        <v>105</v>
      </c>
      <c r="B5" s="16"/>
      <c r="C5" s="16"/>
      <c r="D5" s="16"/>
      <c r="E5" s="16"/>
      <c r="F5" s="16"/>
      <c r="G5" s="16"/>
      <c r="H5" s="16"/>
      <c r="I5" s="16"/>
      <c r="J5" s="16"/>
    </row>
    <row r="6" spans="1:13" ht="16.5" x14ac:dyDescent="0.45">
      <c r="A6" s="16" t="s">
        <v>106</v>
      </c>
      <c r="B6" s="16"/>
      <c r="C6" s="16"/>
      <c r="D6" s="16"/>
      <c r="E6" s="16"/>
      <c r="F6" s="16"/>
      <c r="G6" s="16"/>
      <c r="H6" s="16"/>
      <c r="I6" s="16"/>
      <c r="J6" s="16"/>
    </row>
    <row r="7" spans="1:13" ht="14.5" x14ac:dyDescent="0.4">
      <c r="A7" s="86" t="s">
        <v>107</v>
      </c>
      <c r="B7" s="86"/>
      <c r="C7" s="86"/>
      <c r="D7" s="86"/>
      <c r="E7" s="86"/>
      <c r="F7" s="86"/>
      <c r="G7" s="86"/>
      <c r="H7" s="68"/>
      <c r="I7" s="68"/>
      <c r="J7" s="68"/>
    </row>
    <row r="8" spans="1:13" ht="13" x14ac:dyDescent="0.3">
      <c r="A8" s="68"/>
      <c r="B8" s="68"/>
      <c r="C8" s="68"/>
      <c r="D8" s="68"/>
      <c r="E8" s="68"/>
      <c r="F8" s="68"/>
      <c r="G8" s="68"/>
      <c r="H8" s="68"/>
      <c r="I8" s="68"/>
      <c r="J8" s="68"/>
    </row>
    <row r="9" spans="1:13" ht="20.5" x14ac:dyDescent="0.55000000000000004">
      <c r="A9" s="121" t="s">
        <v>108</v>
      </c>
    </row>
    <row r="10" spans="1:13" ht="16.5" x14ac:dyDescent="0.45">
      <c r="A10" s="16" t="s">
        <v>109</v>
      </c>
      <c r="B10" s="16"/>
      <c r="C10" s="16"/>
      <c r="D10" s="16"/>
    </row>
    <row r="11" spans="1:13" x14ac:dyDescent="0.25">
      <c r="I11" s="40"/>
    </row>
    <row r="13" spans="1:13" ht="21" thickBot="1" x14ac:dyDescent="0.6">
      <c r="A13" s="121" t="s">
        <v>110</v>
      </c>
      <c r="B13" s="42"/>
      <c r="C13" s="42"/>
      <c r="D13" s="42"/>
      <c r="E13" s="42"/>
      <c r="F13" s="42"/>
      <c r="G13" s="42"/>
      <c r="H13" s="43"/>
      <c r="I13" s="43"/>
      <c r="J13" s="43"/>
      <c r="K13" s="43"/>
      <c r="L13" s="43"/>
    </row>
    <row r="14" spans="1:13" ht="13.5" x14ac:dyDescent="0.35">
      <c r="A14" s="47" t="s">
        <v>111</v>
      </c>
      <c r="B14" s="44" t="s">
        <v>112</v>
      </c>
      <c r="C14" s="44" t="s">
        <v>113</v>
      </c>
      <c r="D14" s="44" t="s">
        <v>114</v>
      </c>
      <c r="E14" s="44" t="s">
        <v>115</v>
      </c>
      <c r="F14" s="45" t="s">
        <v>116</v>
      </c>
      <c r="G14" s="46" t="s">
        <v>117</v>
      </c>
      <c r="H14" s="48"/>
      <c r="I14" s="48"/>
      <c r="J14" s="49"/>
      <c r="K14" s="49"/>
      <c r="L14" s="49"/>
    </row>
    <row r="15" spans="1:13" ht="14" thickBot="1" x14ac:dyDescent="0.4">
      <c r="A15" s="122" t="s">
        <v>118</v>
      </c>
      <c r="B15" s="129">
        <v>9.8666</v>
      </c>
      <c r="C15" s="130" t="s">
        <v>119</v>
      </c>
      <c r="D15" s="139"/>
      <c r="E15" s="129">
        <f>(D15/B15)</f>
        <v>0</v>
      </c>
      <c r="F15" s="140">
        <v>0</v>
      </c>
      <c r="G15" s="141" t="b">
        <f>G11=(F15/B15)</f>
        <v>1</v>
      </c>
      <c r="H15" s="50"/>
      <c r="I15" s="50"/>
      <c r="J15" s="49"/>
      <c r="K15" s="49"/>
      <c r="L15" s="49"/>
    </row>
    <row r="16" spans="1:13" ht="15" thickBot="1" x14ac:dyDescent="0.4">
      <c r="A16" s="123" t="s">
        <v>120</v>
      </c>
      <c r="B16" s="131">
        <v>14.8</v>
      </c>
      <c r="C16" s="132" t="s">
        <v>121</v>
      </c>
      <c r="D16" s="142"/>
      <c r="E16" s="134">
        <f>D16/B16</f>
        <v>0</v>
      </c>
      <c r="F16" s="140">
        <v>0</v>
      </c>
      <c r="G16" s="143">
        <f>F16/B16</f>
        <v>0</v>
      </c>
      <c r="H16" s="51"/>
      <c r="I16" s="51"/>
      <c r="J16" s="52"/>
      <c r="K16" s="52"/>
      <c r="L16" s="52"/>
      <c r="M16" s="39"/>
    </row>
    <row r="17" spans="1:13" ht="15" thickBot="1" x14ac:dyDescent="0.4">
      <c r="A17" s="124"/>
      <c r="B17" s="133"/>
      <c r="C17" s="133"/>
      <c r="D17" s="133"/>
      <c r="E17" s="133"/>
      <c r="F17" s="144"/>
      <c r="G17" s="144"/>
      <c r="H17" s="53"/>
      <c r="I17" s="48"/>
      <c r="J17" s="54"/>
      <c r="K17" s="55"/>
      <c r="L17" s="56" t="s">
        <v>98</v>
      </c>
      <c r="M17" s="39"/>
    </row>
    <row r="18" spans="1:13" ht="13.5" x14ac:dyDescent="0.35">
      <c r="A18" s="47" t="s">
        <v>122</v>
      </c>
      <c r="B18" s="44" t="s">
        <v>112</v>
      </c>
      <c r="C18" s="44" t="s">
        <v>113</v>
      </c>
      <c r="D18" s="44" t="s">
        <v>114</v>
      </c>
      <c r="E18" s="44" t="s">
        <v>115</v>
      </c>
      <c r="F18" s="45" t="s">
        <v>116</v>
      </c>
      <c r="G18" s="46" t="s">
        <v>117</v>
      </c>
      <c r="H18" s="48" t="s">
        <v>98</v>
      </c>
      <c r="I18" s="48" t="s">
        <v>98</v>
      </c>
      <c r="J18" s="47" t="s">
        <v>123</v>
      </c>
      <c r="K18" s="176" t="s">
        <v>124</v>
      </c>
      <c r="L18" s="44" t="s">
        <v>125</v>
      </c>
      <c r="M18" s="177" t="s">
        <v>117</v>
      </c>
    </row>
    <row r="19" spans="1:13" ht="15" thickBot="1" x14ac:dyDescent="0.45">
      <c r="A19" s="122" t="s">
        <v>126</v>
      </c>
      <c r="B19" s="130">
        <v>7.9</v>
      </c>
      <c r="C19" s="130" t="s">
        <v>119</v>
      </c>
      <c r="D19" s="139"/>
      <c r="E19" s="145">
        <f>D19/B19</f>
        <v>0</v>
      </c>
      <c r="F19" s="140">
        <v>0</v>
      </c>
      <c r="G19" s="146">
        <f>F19/B19</f>
        <v>0</v>
      </c>
      <c r="H19" s="48"/>
      <c r="I19" s="48"/>
      <c r="J19" s="194">
        <v>1.2</v>
      </c>
      <c r="K19" s="169">
        <f>ROUNDUP(E19/J19,0)</f>
        <v>0</v>
      </c>
      <c r="L19" s="178"/>
      <c r="M19" s="179">
        <f>L19/(J19*B19)</f>
        <v>0</v>
      </c>
    </row>
    <row r="20" spans="1:13" ht="15" thickBot="1" x14ac:dyDescent="0.45">
      <c r="A20" s="123" t="s">
        <v>122</v>
      </c>
      <c r="B20" s="131">
        <v>11.9</v>
      </c>
      <c r="C20" s="132" t="s">
        <v>121</v>
      </c>
      <c r="D20" s="142"/>
      <c r="E20" s="147">
        <f>D20/B20</f>
        <v>0</v>
      </c>
      <c r="F20" s="140">
        <v>0</v>
      </c>
      <c r="G20" s="148">
        <f>F20/B20</f>
        <v>0</v>
      </c>
      <c r="H20" s="57"/>
      <c r="I20" s="57"/>
      <c r="J20" s="187">
        <v>1.2</v>
      </c>
      <c r="K20" s="180">
        <f>ROUNDUP(E20/J20,0)</f>
        <v>0</v>
      </c>
      <c r="L20" s="181">
        <v>0</v>
      </c>
      <c r="M20" s="182">
        <f>L20/(J20*B20)</f>
        <v>0</v>
      </c>
    </row>
    <row r="21" spans="1:13" ht="15" thickBot="1" x14ac:dyDescent="0.45">
      <c r="A21" s="120"/>
      <c r="B21" s="133"/>
      <c r="C21" s="133"/>
      <c r="D21" s="133"/>
      <c r="E21" s="133"/>
      <c r="F21" s="144"/>
      <c r="G21" s="144"/>
      <c r="H21" s="53"/>
      <c r="I21" s="48"/>
      <c r="J21" s="160"/>
      <c r="K21" s="183"/>
      <c r="L21" s="135"/>
      <c r="M21" s="25"/>
    </row>
    <row r="22" spans="1:13" ht="13.5" x14ac:dyDescent="0.35">
      <c r="A22" s="47" t="s">
        <v>127</v>
      </c>
      <c r="B22" s="44" t="s">
        <v>112</v>
      </c>
      <c r="C22" s="44" t="s">
        <v>113</v>
      </c>
      <c r="D22" s="44" t="s">
        <v>114</v>
      </c>
      <c r="E22" s="44" t="s">
        <v>115</v>
      </c>
      <c r="F22" s="45" t="s">
        <v>116</v>
      </c>
      <c r="G22" s="46" t="s">
        <v>117</v>
      </c>
      <c r="H22" s="48" t="s">
        <v>98</v>
      </c>
      <c r="I22" s="48" t="s">
        <v>98</v>
      </c>
      <c r="J22" s="47" t="s">
        <v>128</v>
      </c>
      <c r="K22" s="176" t="s">
        <v>124</v>
      </c>
      <c r="L22" s="44" t="s">
        <v>125</v>
      </c>
      <c r="M22" s="177" t="s">
        <v>117</v>
      </c>
    </row>
    <row r="23" spans="1:13" ht="14.5" x14ac:dyDescent="0.4">
      <c r="A23" s="122" t="s">
        <v>126</v>
      </c>
      <c r="B23" s="129">
        <v>7.9329999999999998</v>
      </c>
      <c r="C23" s="130" t="s">
        <v>119</v>
      </c>
      <c r="D23" s="139">
        <v>0</v>
      </c>
      <c r="E23" s="145">
        <f>D23/B23</f>
        <v>0</v>
      </c>
      <c r="F23" s="149">
        <v>0</v>
      </c>
      <c r="G23" s="150">
        <f>F23/B23</f>
        <v>0</v>
      </c>
      <c r="H23" s="48"/>
      <c r="I23" s="48"/>
      <c r="J23" s="194">
        <v>0.9</v>
      </c>
      <c r="K23" s="169">
        <f>ROUNDUP(E23/J23,0)</f>
        <v>0</v>
      </c>
      <c r="L23" s="178">
        <v>0</v>
      </c>
      <c r="M23" s="179">
        <f>L23/(J23*B23)</f>
        <v>0</v>
      </c>
    </row>
    <row r="24" spans="1:13" ht="15" thickBot="1" x14ac:dyDescent="0.45">
      <c r="A24" s="123" t="s">
        <v>127</v>
      </c>
      <c r="B24" s="131">
        <f>(11.9)</f>
        <v>11.9</v>
      </c>
      <c r="C24" s="132" t="s">
        <v>121</v>
      </c>
      <c r="D24" s="142">
        <v>0</v>
      </c>
      <c r="E24" s="147">
        <f>D24/B24</f>
        <v>0</v>
      </c>
      <c r="F24" s="151">
        <v>0</v>
      </c>
      <c r="G24" s="152">
        <f>F24/B24</f>
        <v>0</v>
      </c>
      <c r="H24" s="57"/>
      <c r="I24" s="57"/>
      <c r="J24" s="187">
        <v>0.87</v>
      </c>
      <c r="K24" s="180">
        <f>ROUNDUP(E24/J24,0)</f>
        <v>0</v>
      </c>
      <c r="L24" s="181">
        <v>0</v>
      </c>
      <c r="M24" s="182">
        <f>L24/(J24*B24)</f>
        <v>0</v>
      </c>
    </row>
    <row r="25" spans="1:13" ht="15" thickBot="1" x14ac:dyDescent="0.45">
      <c r="A25" s="120"/>
      <c r="B25" s="133"/>
      <c r="C25" s="133"/>
      <c r="D25" s="133"/>
      <c r="E25" s="133"/>
      <c r="F25" s="144"/>
      <c r="G25" s="144"/>
      <c r="H25" s="53"/>
      <c r="I25" s="48"/>
      <c r="J25" s="160"/>
      <c r="K25" s="183"/>
      <c r="L25" s="135"/>
      <c r="M25" s="25"/>
    </row>
    <row r="26" spans="1:13" ht="13.5" x14ac:dyDescent="0.35">
      <c r="A26" s="47" t="s">
        <v>129</v>
      </c>
      <c r="B26" s="44" t="s">
        <v>112</v>
      </c>
      <c r="C26" s="44" t="s">
        <v>113</v>
      </c>
      <c r="D26" s="44" t="s">
        <v>114</v>
      </c>
      <c r="E26" s="44" t="s">
        <v>115</v>
      </c>
      <c r="F26" s="45" t="s">
        <v>116</v>
      </c>
      <c r="G26" s="46" t="s">
        <v>117</v>
      </c>
      <c r="H26" s="48" t="s">
        <v>98</v>
      </c>
      <c r="I26" s="48" t="s">
        <v>98</v>
      </c>
      <c r="J26" s="195" t="s">
        <v>130</v>
      </c>
      <c r="K26" s="176" t="s">
        <v>124</v>
      </c>
      <c r="L26" s="44" t="s">
        <v>131</v>
      </c>
      <c r="M26" s="177" t="s">
        <v>117</v>
      </c>
    </row>
    <row r="27" spans="1:13" ht="13.5" x14ac:dyDescent="0.35">
      <c r="A27" s="122" t="s">
        <v>132</v>
      </c>
      <c r="B27" s="129">
        <v>4.49</v>
      </c>
      <c r="C27" s="130" t="s">
        <v>119</v>
      </c>
      <c r="D27" s="153">
        <v>10000</v>
      </c>
      <c r="E27" s="145">
        <f>D27/B27</f>
        <v>2227.1714922048996</v>
      </c>
      <c r="F27" s="149">
        <v>0.5</v>
      </c>
      <c r="G27" s="150">
        <f>F27/B27</f>
        <v>0.11135857461024498</v>
      </c>
      <c r="H27" s="48"/>
      <c r="I27" s="48"/>
      <c r="J27" s="196">
        <v>6</v>
      </c>
      <c r="K27" s="184">
        <f>ROUNDUP(E27/J27,0)</f>
        <v>372</v>
      </c>
      <c r="L27" s="178">
        <v>2</v>
      </c>
      <c r="M27" s="150">
        <f>L27/(J27*B27)</f>
        <v>7.4239049740163321E-2</v>
      </c>
    </row>
    <row r="28" spans="1:13" ht="14" thickBot="1" x14ac:dyDescent="0.4">
      <c r="A28" s="123" t="s">
        <v>129</v>
      </c>
      <c r="B28" s="134">
        <v>6.74</v>
      </c>
      <c r="C28" s="132" t="s">
        <v>121</v>
      </c>
      <c r="D28" s="154">
        <v>10000</v>
      </c>
      <c r="E28" s="147">
        <f>D28/B28</f>
        <v>1483.6795252225518</v>
      </c>
      <c r="F28" s="151">
        <v>0.5</v>
      </c>
      <c r="G28" s="152">
        <f>F28/B28</f>
        <v>7.418397626112759E-2</v>
      </c>
      <c r="H28" s="57"/>
      <c r="I28" s="57"/>
      <c r="J28" s="197">
        <v>6</v>
      </c>
      <c r="K28" s="185">
        <f>ROUNDUP(E28/J28,0)</f>
        <v>248</v>
      </c>
      <c r="L28" s="181">
        <v>2</v>
      </c>
      <c r="M28" s="152">
        <f>L28/(J28*B28)</f>
        <v>4.9455984174085067E-2</v>
      </c>
    </row>
    <row r="29" spans="1:13" ht="15" thickBot="1" x14ac:dyDescent="0.4">
      <c r="A29" s="120"/>
      <c r="B29" s="106"/>
      <c r="C29" s="135"/>
      <c r="D29" s="155"/>
      <c r="E29" s="156"/>
      <c r="F29" s="157"/>
      <c r="G29" s="158"/>
      <c r="H29" s="57"/>
      <c r="I29" s="57"/>
      <c r="J29" s="62"/>
      <c r="K29" s="59"/>
      <c r="L29" s="63"/>
      <c r="M29" s="23"/>
    </row>
    <row r="30" spans="1:13" ht="14.5" x14ac:dyDescent="0.35">
      <c r="A30" s="47" t="s">
        <v>133</v>
      </c>
      <c r="B30" s="44" t="s">
        <v>112</v>
      </c>
      <c r="C30" s="44" t="s">
        <v>113</v>
      </c>
      <c r="D30" s="44" t="s">
        <v>114</v>
      </c>
      <c r="E30" s="44" t="s">
        <v>115</v>
      </c>
      <c r="F30" s="45" t="s">
        <v>116</v>
      </c>
      <c r="G30" s="46" t="s">
        <v>117</v>
      </c>
      <c r="H30" s="48"/>
      <c r="I30" s="48"/>
      <c r="J30" s="62"/>
      <c r="K30" s="59"/>
      <c r="L30" s="63"/>
      <c r="M30" s="23"/>
    </row>
    <row r="31" spans="1:13" ht="14.5" x14ac:dyDescent="0.35">
      <c r="A31" s="122" t="s">
        <v>134</v>
      </c>
      <c r="B31" s="130">
        <v>7</v>
      </c>
      <c r="C31" s="130" t="s">
        <v>119</v>
      </c>
      <c r="D31" s="159">
        <v>0</v>
      </c>
      <c r="E31" s="145">
        <f>D31/B31</f>
        <v>0</v>
      </c>
      <c r="F31" s="149">
        <v>0</v>
      </c>
      <c r="G31" s="150">
        <f>F31/B31</f>
        <v>0</v>
      </c>
      <c r="H31" s="48"/>
      <c r="I31" s="48"/>
      <c r="J31" s="62"/>
      <c r="K31" s="59"/>
      <c r="L31" s="63"/>
      <c r="M31" s="23"/>
    </row>
    <row r="32" spans="1:13" ht="14" thickBot="1" x14ac:dyDescent="0.4">
      <c r="A32" s="123" t="s">
        <v>133</v>
      </c>
      <c r="B32" s="131">
        <v>10.5</v>
      </c>
      <c r="C32" s="132" t="s">
        <v>121</v>
      </c>
      <c r="D32" s="142">
        <v>0</v>
      </c>
      <c r="E32" s="147">
        <f>D32/B32</f>
        <v>0</v>
      </c>
      <c r="F32" s="151">
        <v>0</v>
      </c>
      <c r="G32" s="152">
        <f>F32/B32</f>
        <v>0</v>
      </c>
      <c r="H32" s="57"/>
      <c r="I32" s="57"/>
      <c r="J32" s="58"/>
      <c r="K32" s="59"/>
      <c r="L32" s="60"/>
    </row>
    <row r="33" spans="1:13" ht="14" thickBot="1" x14ac:dyDescent="0.4">
      <c r="A33" s="120"/>
      <c r="B33" s="106"/>
      <c r="C33" s="135"/>
      <c r="D33" s="155"/>
      <c r="E33" s="156"/>
      <c r="F33" s="157"/>
      <c r="G33" s="158"/>
      <c r="H33" s="57"/>
      <c r="I33" s="57"/>
      <c r="J33" s="58"/>
      <c r="K33" s="59"/>
      <c r="L33" s="60"/>
    </row>
    <row r="34" spans="1:13" ht="13.5" x14ac:dyDescent="0.35">
      <c r="A34" s="47" t="s">
        <v>135</v>
      </c>
      <c r="B34" s="44" t="s">
        <v>112</v>
      </c>
      <c r="C34" s="44" t="s">
        <v>113</v>
      </c>
      <c r="D34" s="44" t="s">
        <v>114</v>
      </c>
      <c r="E34" s="44" t="s">
        <v>115</v>
      </c>
      <c r="F34" s="45" t="s">
        <v>116</v>
      </c>
      <c r="G34" s="46" t="s">
        <v>117</v>
      </c>
      <c r="H34" s="48" t="s">
        <v>98</v>
      </c>
      <c r="I34" s="48" t="s">
        <v>98</v>
      </c>
      <c r="J34" s="47" t="s">
        <v>130</v>
      </c>
      <c r="K34" s="176" t="s">
        <v>124</v>
      </c>
      <c r="L34" s="44" t="s">
        <v>131</v>
      </c>
      <c r="M34" s="177" t="s">
        <v>117</v>
      </c>
    </row>
    <row r="35" spans="1:13" ht="14.5" x14ac:dyDescent="0.4">
      <c r="A35" s="122" t="s">
        <v>136</v>
      </c>
      <c r="B35" s="129">
        <v>3.266</v>
      </c>
      <c r="C35" s="130" t="s">
        <v>119</v>
      </c>
      <c r="D35" s="139">
        <v>0</v>
      </c>
      <c r="E35" s="145">
        <f>D35/B35</f>
        <v>0</v>
      </c>
      <c r="F35" s="149">
        <v>0</v>
      </c>
      <c r="G35" s="150">
        <f>F35/B35</f>
        <v>0</v>
      </c>
      <c r="H35" s="48"/>
      <c r="I35" s="48"/>
      <c r="J35" s="196">
        <v>7</v>
      </c>
      <c r="K35" s="169">
        <f>ROUNDUP(E35/J35,0)</f>
        <v>0</v>
      </c>
      <c r="L35" s="178">
        <v>0</v>
      </c>
      <c r="M35" s="179">
        <f>L35/(J35*B35)</f>
        <v>0</v>
      </c>
    </row>
    <row r="36" spans="1:13" ht="15" thickBot="1" x14ac:dyDescent="0.45">
      <c r="A36" s="123" t="s">
        <v>135</v>
      </c>
      <c r="B36" s="131">
        <v>4.9000000000000004</v>
      </c>
      <c r="C36" s="132" t="s">
        <v>121</v>
      </c>
      <c r="D36" s="142">
        <v>0</v>
      </c>
      <c r="E36" s="147">
        <f>D36/B36</f>
        <v>0</v>
      </c>
      <c r="F36" s="151">
        <v>0</v>
      </c>
      <c r="G36" s="152">
        <f>F36/B36</f>
        <v>0</v>
      </c>
      <c r="H36" s="57"/>
      <c r="I36" s="57"/>
      <c r="J36" s="198">
        <v>7</v>
      </c>
      <c r="K36" s="180">
        <f>ROUNDUP(E36/J36,0)</f>
        <v>0</v>
      </c>
      <c r="L36" s="181">
        <v>0</v>
      </c>
      <c r="M36" s="182">
        <f>L36/(J36*B36)</f>
        <v>0</v>
      </c>
    </row>
    <row r="37" spans="1:13" ht="14" thickBot="1" x14ac:dyDescent="0.4">
      <c r="A37" s="120"/>
      <c r="B37" s="106"/>
      <c r="C37" s="135"/>
      <c r="D37" s="155"/>
      <c r="E37" s="156"/>
      <c r="F37" s="157"/>
      <c r="G37" s="158"/>
      <c r="H37" s="57"/>
      <c r="I37" s="57"/>
      <c r="J37" s="58"/>
      <c r="K37" s="59"/>
      <c r="L37" s="60"/>
    </row>
    <row r="38" spans="1:13" ht="13.5" x14ac:dyDescent="0.35">
      <c r="A38" s="47" t="s">
        <v>137</v>
      </c>
      <c r="B38" s="44" t="s">
        <v>112</v>
      </c>
      <c r="C38" s="44" t="s">
        <v>113</v>
      </c>
      <c r="D38" s="44" t="s">
        <v>114</v>
      </c>
      <c r="E38" s="44" t="s">
        <v>115</v>
      </c>
      <c r="F38" s="45" t="s">
        <v>116</v>
      </c>
      <c r="G38" s="46" t="s">
        <v>117</v>
      </c>
      <c r="H38" s="48"/>
      <c r="I38" s="48"/>
      <c r="J38" s="58"/>
      <c r="K38" s="59"/>
      <c r="L38" s="60"/>
    </row>
    <row r="39" spans="1:13" ht="13.5" x14ac:dyDescent="0.35">
      <c r="A39" s="122" t="s">
        <v>138</v>
      </c>
      <c r="B39" s="129">
        <v>5.8659999999999997</v>
      </c>
      <c r="C39" s="130" t="s">
        <v>119</v>
      </c>
      <c r="D39" s="153">
        <v>0</v>
      </c>
      <c r="E39" s="145">
        <f>D39/B39</f>
        <v>0</v>
      </c>
      <c r="F39" s="149">
        <v>0</v>
      </c>
      <c r="G39" s="150">
        <f>F39/B39</f>
        <v>0</v>
      </c>
      <c r="H39" s="48"/>
      <c r="I39" s="48"/>
      <c r="J39" s="58"/>
      <c r="K39" s="59"/>
      <c r="L39" s="60"/>
    </row>
    <row r="40" spans="1:13" ht="14" thickBot="1" x14ac:dyDescent="0.4">
      <c r="A40" s="123" t="s">
        <v>137</v>
      </c>
      <c r="B40" s="131">
        <v>8.8000000000000007</v>
      </c>
      <c r="C40" s="132" t="s">
        <v>121</v>
      </c>
      <c r="D40" s="154">
        <v>0</v>
      </c>
      <c r="E40" s="147">
        <f>D40/B40</f>
        <v>0</v>
      </c>
      <c r="F40" s="151">
        <v>0</v>
      </c>
      <c r="G40" s="152">
        <f>F40/B40</f>
        <v>0</v>
      </c>
      <c r="H40" s="57"/>
      <c r="I40" s="57"/>
      <c r="J40" s="58"/>
      <c r="K40" s="59"/>
      <c r="L40" s="64" t="s">
        <v>98</v>
      </c>
    </row>
    <row r="41" spans="1:13" ht="14" thickBot="1" x14ac:dyDescent="0.4">
      <c r="A41" s="120"/>
      <c r="B41" s="106"/>
      <c r="C41" s="135"/>
      <c r="D41" s="106"/>
      <c r="E41" s="160"/>
      <c r="F41" s="161"/>
      <c r="G41" s="158"/>
      <c r="H41" s="57"/>
      <c r="I41" s="57"/>
      <c r="J41" s="58"/>
      <c r="K41" s="59"/>
      <c r="L41" s="64"/>
    </row>
    <row r="42" spans="1:13" ht="13.5" x14ac:dyDescent="0.35">
      <c r="A42" s="125" t="s">
        <v>137</v>
      </c>
      <c r="B42" s="44" t="s">
        <v>112</v>
      </c>
      <c r="C42" s="44" t="s">
        <v>113</v>
      </c>
      <c r="D42" s="44" t="s">
        <v>114</v>
      </c>
      <c r="E42" s="44" t="s">
        <v>115</v>
      </c>
      <c r="F42" s="45" t="s">
        <v>116</v>
      </c>
      <c r="G42" s="46" t="s">
        <v>117</v>
      </c>
      <c r="H42" s="57"/>
      <c r="I42" s="57"/>
      <c r="J42" s="58"/>
      <c r="K42" s="59"/>
      <c r="L42" s="64"/>
    </row>
    <row r="43" spans="1:13" ht="14" thickBot="1" x14ac:dyDescent="0.4">
      <c r="A43" s="123" t="s">
        <v>139</v>
      </c>
      <c r="B43" s="131">
        <v>4.4000000000000004</v>
      </c>
      <c r="C43" s="132" t="s">
        <v>140</v>
      </c>
      <c r="D43" s="154">
        <v>0</v>
      </c>
      <c r="E43" s="147">
        <f>D43/B43</f>
        <v>0</v>
      </c>
      <c r="F43" s="151">
        <v>0</v>
      </c>
      <c r="G43" s="152">
        <f>F43/B43</f>
        <v>0</v>
      </c>
      <c r="H43" s="57"/>
      <c r="I43" s="57"/>
      <c r="J43" s="58"/>
      <c r="K43" s="59"/>
      <c r="L43" s="60"/>
    </row>
    <row r="44" spans="1:13" ht="14" thickBot="1" x14ac:dyDescent="0.4">
      <c r="A44" s="120"/>
      <c r="B44" s="106"/>
      <c r="C44" s="135"/>
      <c r="D44" s="155"/>
      <c r="E44" s="156"/>
      <c r="F44" s="157"/>
      <c r="G44" s="158"/>
      <c r="H44" s="57"/>
      <c r="I44" s="57"/>
      <c r="J44" s="58"/>
      <c r="K44" s="59"/>
      <c r="L44" s="60"/>
    </row>
    <row r="45" spans="1:13" ht="13.5" x14ac:dyDescent="0.35">
      <c r="A45" s="47" t="s">
        <v>141</v>
      </c>
      <c r="B45" s="44" t="s">
        <v>112</v>
      </c>
      <c r="C45" s="44" t="s">
        <v>113</v>
      </c>
      <c r="D45" s="44" t="s">
        <v>114</v>
      </c>
      <c r="E45" s="44" t="s">
        <v>115</v>
      </c>
      <c r="F45" s="45" t="s">
        <v>116</v>
      </c>
      <c r="G45" s="46" t="s">
        <v>117</v>
      </c>
      <c r="H45" s="57"/>
      <c r="I45" s="57"/>
      <c r="J45" s="58"/>
      <c r="K45" s="59"/>
      <c r="L45" s="60"/>
    </row>
    <row r="46" spans="1:13" ht="13.5" x14ac:dyDescent="0.35">
      <c r="A46" s="122" t="s">
        <v>142</v>
      </c>
      <c r="B46" s="130">
        <v>3.6</v>
      </c>
      <c r="C46" s="130" t="s">
        <v>119</v>
      </c>
      <c r="D46" s="153">
        <v>0</v>
      </c>
      <c r="E46" s="145">
        <f>D46/B46</f>
        <v>0</v>
      </c>
      <c r="F46" s="149">
        <v>0</v>
      </c>
      <c r="G46" s="150">
        <f>F46/B46</f>
        <v>0</v>
      </c>
      <c r="H46" s="48"/>
      <c r="I46" s="48"/>
      <c r="J46" s="58"/>
      <c r="K46" s="59"/>
      <c r="L46" s="60"/>
    </row>
    <row r="47" spans="1:13" ht="14" thickBot="1" x14ac:dyDescent="0.4">
      <c r="A47" s="123" t="s">
        <v>141</v>
      </c>
      <c r="B47" s="131">
        <v>5.4</v>
      </c>
      <c r="C47" s="132" t="s">
        <v>121</v>
      </c>
      <c r="D47" s="154">
        <v>0</v>
      </c>
      <c r="E47" s="147">
        <f>D47/B47</f>
        <v>0</v>
      </c>
      <c r="F47" s="151">
        <v>0</v>
      </c>
      <c r="G47" s="152">
        <f>F47/B47</f>
        <v>0</v>
      </c>
      <c r="H47" s="48"/>
      <c r="I47" s="48"/>
      <c r="J47" s="58"/>
      <c r="K47" s="59"/>
      <c r="L47" s="60"/>
    </row>
    <row r="48" spans="1:13" ht="14" thickBot="1" x14ac:dyDescent="0.4">
      <c r="A48" s="120"/>
      <c r="B48" s="106"/>
      <c r="C48" s="135"/>
      <c r="D48" s="106"/>
      <c r="E48" s="160"/>
      <c r="F48" s="161"/>
      <c r="G48" s="158"/>
      <c r="H48" s="48"/>
      <c r="I48" s="48"/>
      <c r="J48" s="58"/>
      <c r="K48" s="59"/>
      <c r="L48" s="60"/>
    </row>
    <row r="49" spans="1:13" ht="13.5" x14ac:dyDescent="0.35">
      <c r="A49" s="126" t="s">
        <v>141</v>
      </c>
      <c r="B49" s="44" t="s">
        <v>112</v>
      </c>
      <c r="C49" s="44" t="s">
        <v>113</v>
      </c>
      <c r="D49" s="44" t="s">
        <v>114</v>
      </c>
      <c r="E49" s="44" t="s">
        <v>115</v>
      </c>
      <c r="F49" s="45" t="s">
        <v>116</v>
      </c>
      <c r="G49" s="46" t="s">
        <v>117</v>
      </c>
      <c r="H49" s="48"/>
      <c r="I49" s="48"/>
      <c r="J49" s="58"/>
      <c r="K49" s="59"/>
      <c r="L49" s="60"/>
    </row>
    <row r="50" spans="1:13" ht="14" thickBot="1" x14ac:dyDescent="0.4">
      <c r="A50" s="127" t="s">
        <v>143</v>
      </c>
      <c r="B50" s="132">
        <v>2.7</v>
      </c>
      <c r="C50" s="132" t="s">
        <v>144</v>
      </c>
      <c r="D50" s="142">
        <v>0</v>
      </c>
      <c r="E50" s="134">
        <f>D50/B50</f>
        <v>0</v>
      </c>
      <c r="F50" s="162">
        <v>0</v>
      </c>
      <c r="G50" s="163">
        <f>F50/B50</f>
        <v>0</v>
      </c>
      <c r="H50" s="48"/>
      <c r="I50" s="48"/>
      <c r="J50" s="58"/>
      <c r="K50" s="59"/>
      <c r="L50" s="60"/>
    </row>
    <row r="51" spans="1:13" ht="14" thickBot="1" x14ac:dyDescent="0.4">
      <c r="A51" s="120"/>
      <c r="B51" s="106"/>
      <c r="C51" s="135"/>
      <c r="D51" s="155"/>
      <c r="E51" s="156"/>
      <c r="F51" s="157"/>
      <c r="G51" s="158"/>
      <c r="H51" s="48"/>
      <c r="I51" s="48"/>
      <c r="J51" s="58"/>
      <c r="K51" s="59"/>
      <c r="L51" s="60"/>
    </row>
    <row r="52" spans="1:13" ht="13.5" x14ac:dyDescent="0.35">
      <c r="A52" s="47" t="s">
        <v>145</v>
      </c>
      <c r="B52" s="44" t="s">
        <v>112</v>
      </c>
      <c r="C52" s="44" t="s">
        <v>113</v>
      </c>
      <c r="D52" s="44" t="s">
        <v>114</v>
      </c>
      <c r="E52" s="44" t="s">
        <v>115</v>
      </c>
      <c r="F52" s="45" t="s">
        <v>116</v>
      </c>
      <c r="G52" s="46" t="s">
        <v>117</v>
      </c>
      <c r="H52" s="57"/>
      <c r="I52" s="57"/>
      <c r="J52" s="58"/>
      <c r="K52" s="59"/>
      <c r="L52" s="60"/>
    </row>
    <row r="53" spans="1:13" ht="14" thickBot="1" x14ac:dyDescent="0.4">
      <c r="A53" s="122" t="s">
        <v>146</v>
      </c>
      <c r="B53" s="129">
        <v>4.7300000000000004</v>
      </c>
      <c r="C53" s="130" t="s">
        <v>119</v>
      </c>
      <c r="D53" s="153">
        <v>50</v>
      </c>
      <c r="E53" s="134">
        <f>D53/B53</f>
        <v>10.570824524312895</v>
      </c>
      <c r="F53" s="149">
        <v>1.39</v>
      </c>
      <c r="G53" s="150">
        <f>F53/B53</f>
        <v>0.29386892177589846</v>
      </c>
      <c r="H53" s="57"/>
      <c r="I53" s="57"/>
      <c r="J53" s="58"/>
      <c r="K53" s="59"/>
      <c r="L53" s="60"/>
    </row>
    <row r="54" spans="1:13" ht="14" thickBot="1" x14ac:dyDescent="0.4">
      <c r="A54" s="123" t="s">
        <v>145</v>
      </c>
      <c r="B54" s="131">
        <v>7.1</v>
      </c>
      <c r="C54" s="132" t="s">
        <v>121</v>
      </c>
      <c r="D54" s="154">
        <v>50</v>
      </c>
      <c r="E54" s="134">
        <f>D54/B54</f>
        <v>7.042253521126761</v>
      </c>
      <c r="F54" s="151">
        <v>1.39</v>
      </c>
      <c r="G54" s="152">
        <f>F54/B54</f>
        <v>0.19577464788732393</v>
      </c>
      <c r="H54" s="65" t="s">
        <v>98</v>
      </c>
      <c r="I54" s="48" t="s">
        <v>98</v>
      </c>
      <c r="J54" s="61" t="s">
        <v>98</v>
      </c>
      <c r="K54" s="61" t="s">
        <v>98</v>
      </c>
      <c r="L54" s="61" t="s">
        <v>98</v>
      </c>
      <c r="M54" t="s">
        <v>98</v>
      </c>
    </row>
    <row r="55" spans="1:13" ht="14" thickBot="1" x14ac:dyDescent="0.4">
      <c r="A55" s="128"/>
      <c r="B55" s="136"/>
      <c r="C55" s="137"/>
      <c r="D55" s="136"/>
      <c r="E55" s="136"/>
      <c r="F55" s="164"/>
      <c r="G55" s="165"/>
      <c r="H55" s="48"/>
      <c r="I55" s="48"/>
      <c r="J55" s="61" t="s">
        <v>98</v>
      </c>
      <c r="K55" s="61" t="s">
        <v>98</v>
      </c>
      <c r="L55" s="61" t="s">
        <v>98</v>
      </c>
      <c r="M55" t="s">
        <v>98</v>
      </c>
    </row>
    <row r="56" spans="1:13" ht="14.5" x14ac:dyDescent="0.35">
      <c r="A56" s="126" t="s">
        <v>145</v>
      </c>
      <c r="B56" s="44" t="s">
        <v>112</v>
      </c>
      <c r="C56" s="44" t="s">
        <v>113</v>
      </c>
      <c r="D56" s="44" t="s">
        <v>114</v>
      </c>
      <c r="E56" s="44" t="s">
        <v>115</v>
      </c>
      <c r="F56" s="45" t="s">
        <v>116</v>
      </c>
      <c r="G56" s="46" t="s">
        <v>117</v>
      </c>
      <c r="H56" s="61"/>
      <c r="I56" s="61"/>
      <c r="J56" s="62"/>
      <c r="K56" s="66"/>
      <c r="L56" s="63"/>
      <c r="M56" s="24"/>
    </row>
    <row r="57" spans="1:13" ht="14" thickBot="1" x14ac:dyDescent="0.4">
      <c r="A57" s="127" t="s">
        <v>147</v>
      </c>
      <c r="B57" s="138">
        <v>3.3</v>
      </c>
      <c r="C57" s="132" t="s">
        <v>140</v>
      </c>
      <c r="D57" s="142">
        <v>300</v>
      </c>
      <c r="E57" s="134">
        <f>D57/B57</f>
        <v>90.909090909090921</v>
      </c>
      <c r="F57" s="162">
        <v>1.5</v>
      </c>
      <c r="G57" s="163">
        <f>F57/B57</f>
        <v>0.45454545454545459</v>
      </c>
      <c r="H57" s="61"/>
      <c r="I57" s="61"/>
      <c r="J57" s="61"/>
      <c r="K57" s="61"/>
      <c r="L57" s="61" t="s">
        <v>98</v>
      </c>
    </row>
    <row r="58" spans="1:13" ht="14" thickBot="1" x14ac:dyDescent="0.4">
      <c r="A58" s="120"/>
      <c r="B58" s="106"/>
      <c r="C58" s="135"/>
      <c r="D58" s="155"/>
      <c r="E58" s="156"/>
      <c r="F58" s="157"/>
      <c r="G58" s="158"/>
      <c r="H58" s="61"/>
      <c r="I58" s="61"/>
      <c r="J58" s="61"/>
      <c r="K58" s="61"/>
      <c r="L58" s="61"/>
    </row>
    <row r="59" spans="1:13" ht="13.5" x14ac:dyDescent="0.35">
      <c r="A59" s="47" t="s">
        <v>148</v>
      </c>
      <c r="B59" s="44" t="s">
        <v>112</v>
      </c>
      <c r="C59" s="44" t="s">
        <v>113</v>
      </c>
      <c r="D59" s="44" t="s">
        <v>114</v>
      </c>
      <c r="E59" s="44" t="s">
        <v>115</v>
      </c>
      <c r="F59" s="45" t="s">
        <v>116</v>
      </c>
      <c r="G59" s="46" t="s">
        <v>117</v>
      </c>
      <c r="H59" s="61"/>
      <c r="I59" s="61"/>
      <c r="J59" s="61"/>
      <c r="K59" s="61"/>
      <c r="L59" s="61"/>
    </row>
    <row r="60" spans="1:13" ht="13.5" x14ac:dyDescent="0.35">
      <c r="A60" s="122" t="s">
        <v>149</v>
      </c>
      <c r="B60" s="129">
        <v>7.133</v>
      </c>
      <c r="C60" s="130" t="s">
        <v>119</v>
      </c>
      <c r="D60" s="153">
        <v>0</v>
      </c>
      <c r="E60" s="145">
        <f>D60/B60</f>
        <v>0</v>
      </c>
      <c r="F60" s="149">
        <v>0</v>
      </c>
      <c r="G60" s="150">
        <f>F60/B60</f>
        <v>0</v>
      </c>
      <c r="H60" s="61"/>
      <c r="I60" s="61"/>
      <c r="J60" s="61"/>
      <c r="K60" s="61"/>
      <c r="L60" s="61"/>
    </row>
    <row r="61" spans="1:13" ht="14" thickBot="1" x14ac:dyDescent="0.4">
      <c r="A61" s="123" t="s">
        <v>148</v>
      </c>
      <c r="B61" s="131">
        <v>10.7</v>
      </c>
      <c r="C61" s="132" t="s">
        <v>121</v>
      </c>
      <c r="D61" s="154">
        <v>0</v>
      </c>
      <c r="E61" s="147">
        <f>D61/B61</f>
        <v>0</v>
      </c>
      <c r="F61" s="151">
        <v>0</v>
      </c>
      <c r="G61" s="152">
        <f>F61/B61</f>
        <v>0</v>
      </c>
      <c r="H61" s="61"/>
      <c r="I61" s="61"/>
      <c r="J61" s="61"/>
      <c r="K61" s="61"/>
      <c r="L61" s="61"/>
    </row>
    <row r="62" spans="1:13" ht="14" thickBot="1" x14ac:dyDescent="0.4">
      <c r="A62" s="120"/>
      <c r="B62" s="106"/>
      <c r="C62" s="135"/>
      <c r="D62" s="106"/>
      <c r="E62" s="160"/>
      <c r="F62" s="161"/>
      <c r="G62" s="158"/>
      <c r="H62" s="61"/>
      <c r="I62" s="61"/>
      <c r="J62" s="61"/>
      <c r="K62" s="61"/>
      <c r="L62" s="61"/>
    </row>
    <row r="63" spans="1:13" ht="13.5" x14ac:dyDescent="0.35">
      <c r="A63" s="47" t="s">
        <v>148</v>
      </c>
      <c r="B63" s="44" t="s">
        <v>112</v>
      </c>
      <c r="C63" s="44" t="s">
        <v>113</v>
      </c>
      <c r="D63" s="44" t="s">
        <v>114</v>
      </c>
      <c r="E63" s="44" t="s">
        <v>115</v>
      </c>
      <c r="F63" s="45" t="s">
        <v>116</v>
      </c>
      <c r="G63" s="46" t="s">
        <v>117</v>
      </c>
      <c r="H63" s="61"/>
      <c r="I63" s="61"/>
      <c r="J63" s="61"/>
      <c r="K63" s="61"/>
      <c r="L63" s="61"/>
    </row>
    <row r="64" spans="1:13" ht="14" thickBot="1" x14ac:dyDescent="0.4">
      <c r="A64" s="127" t="s">
        <v>150</v>
      </c>
      <c r="B64" s="134">
        <v>4.99</v>
      </c>
      <c r="C64" s="132" t="s">
        <v>140</v>
      </c>
      <c r="D64" s="154">
        <v>0</v>
      </c>
      <c r="E64" s="147">
        <f>D64/B64</f>
        <v>0</v>
      </c>
      <c r="F64" s="151">
        <v>0</v>
      </c>
      <c r="G64" s="152">
        <f>F64/B64</f>
        <v>0</v>
      </c>
      <c r="H64" s="61"/>
      <c r="I64" s="61"/>
      <c r="J64" s="61"/>
      <c r="K64" s="61"/>
      <c r="L64" s="61"/>
    </row>
    <row r="65" spans="1:13" ht="14" thickBot="1" x14ac:dyDescent="0.4">
      <c r="A65" s="120"/>
      <c r="B65" s="106"/>
      <c r="C65" s="135"/>
      <c r="D65" s="106"/>
      <c r="E65" s="160"/>
      <c r="F65" s="161"/>
      <c r="G65" s="158"/>
      <c r="H65" s="61"/>
      <c r="I65" s="61"/>
      <c r="J65" s="61"/>
      <c r="K65" s="61"/>
      <c r="L65" s="61"/>
    </row>
    <row r="66" spans="1:13" ht="13.5" x14ac:dyDescent="0.35">
      <c r="A66" s="47" t="s">
        <v>151</v>
      </c>
      <c r="B66" s="44" t="s">
        <v>112</v>
      </c>
      <c r="C66" s="44" t="s">
        <v>113</v>
      </c>
      <c r="D66" s="44" t="s">
        <v>114</v>
      </c>
      <c r="E66" s="44" t="s">
        <v>115</v>
      </c>
      <c r="F66" s="45" t="s">
        <v>116</v>
      </c>
      <c r="G66" s="46" t="s">
        <v>117</v>
      </c>
      <c r="H66" s="61"/>
      <c r="I66" s="61"/>
      <c r="J66" s="47" t="s">
        <v>123</v>
      </c>
      <c r="K66" s="176" t="s">
        <v>124</v>
      </c>
      <c r="L66" s="44" t="s">
        <v>125</v>
      </c>
      <c r="M66" s="177" t="s">
        <v>117</v>
      </c>
    </row>
    <row r="67" spans="1:13" ht="14.5" x14ac:dyDescent="0.4">
      <c r="A67" s="122" t="s">
        <v>152</v>
      </c>
      <c r="B67" s="130">
        <v>7</v>
      </c>
      <c r="C67" s="130" t="s">
        <v>119</v>
      </c>
      <c r="D67" s="153">
        <v>0</v>
      </c>
      <c r="E67" s="145">
        <f>D67/B67</f>
        <v>0</v>
      </c>
      <c r="F67" s="149">
        <v>0</v>
      </c>
      <c r="G67" s="150">
        <f>F67/B67</f>
        <v>0</v>
      </c>
      <c r="H67" s="61"/>
      <c r="I67" s="61"/>
      <c r="J67" s="186">
        <v>1.2</v>
      </c>
      <c r="K67" s="169">
        <f>ROUNDUP(E67/J67,0)</f>
        <v>0</v>
      </c>
      <c r="L67" s="178">
        <v>0</v>
      </c>
      <c r="M67" s="179">
        <f>L67/(J67*B67)</f>
        <v>0</v>
      </c>
    </row>
    <row r="68" spans="1:13" ht="15" thickBot="1" x14ac:dyDescent="0.45">
      <c r="A68" s="123" t="s">
        <v>151</v>
      </c>
      <c r="B68" s="131">
        <v>10.5</v>
      </c>
      <c r="C68" s="132" t="s">
        <v>121</v>
      </c>
      <c r="D68" s="154">
        <v>0</v>
      </c>
      <c r="E68" s="147">
        <f>D68/B68</f>
        <v>0</v>
      </c>
      <c r="F68" s="151">
        <v>0</v>
      </c>
      <c r="G68" s="152">
        <f>F68/B68</f>
        <v>0</v>
      </c>
      <c r="H68" s="61"/>
      <c r="I68" s="61"/>
      <c r="J68" s="187">
        <v>1.2</v>
      </c>
      <c r="K68" s="138">
        <f>ROUNDUP(E68/J68,0)</f>
        <v>0</v>
      </c>
      <c r="L68" s="188">
        <v>0</v>
      </c>
      <c r="M68" s="189">
        <f>L68/(J68*B68)</f>
        <v>0</v>
      </c>
    </row>
    <row r="69" spans="1:13" ht="14" thickBot="1" x14ac:dyDescent="0.4">
      <c r="A69" s="120"/>
      <c r="B69" s="106"/>
      <c r="C69" s="135"/>
      <c r="D69" s="155"/>
      <c r="E69" s="156"/>
      <c r="F69" s="157"/>
      <c r="G69" s="158"/>
      <c r="H69" s="61"/>
      <c r="I69" s="61"/>
      <c r="J69" s="58"/>
      <c r="K69" s="59"/>
      <c r="L69" s="60"/>
    </row>
    <row r="70" spans="1:13" ht="13.5" x14ac:dyDescent="0.35">
      <c r="A70" s="47" t="s">
        <v>153</v>
      </c>
      <c r="B70" s="44" t="s">
        <v>112</v>
      </c>
      <c r="C70" s="44" t="s">
        <v>113</v>
      </c>
      <c r="D70" s="44" t="s">
        <v>114</v>
      </c>
      <c r="E70" s="44" t="s">
        <v>115</v>
      </c>
      <c r="F70" s="45" t="s">
        <v>116</v>
      </c>
      <c r="G70" s="46" t="s">
        <v>117</v>
      </c>
      <c r="H70" s="61"/>
      <c r="I70" s="61"/>
      <c r="J70" s="47" t="s">
        <v>154</v>
      </c>
      <c r="K70" s="176" t="s">
        <v>124</v>
      </c>
      <c r="L70" s="44" t="s">
        <v>131</v>
      </c>
      <c r="M70" s="177" t="s">
        <v>117</v>
      </c>
    </row>
    <row r="71" spans="1:13" ht="13.5" x14ac:dyDescent="0.35">
      <c r="A71" s="122" t="s">
        <v>155</v>
      </c>
      <c r="B71" s="129">
        <v>4.0659999999999998</v>
      </c>
      <c r="C71" s="130" t="s">
        <v>119</v>
      </c>
      <c r="D71" s="153">
        <v>1000</v>
      </c>
      <c r="E71" s="145">
        <f>D71/B71</f>
        <v>245.9419576979833</v>
      </c>
      <c r="F71" s="149">
        <v>0.5</v>
      </c>
      <c r="G71" s="150">
        <f>F71/B71</f>
        <v>0.12297097884899165</v>
      </c>
      <c r="H71" s="61"/>
      <c r="I71" s="61"/>
      <c r="J71" s="190">
        <v>15</v>
      </c>
      <c r="K71" s="184">
        <f>ROUNDUP(E71/J71,0)</f>
        <v>17</v>
      </c>
      <c r="L71" s="178">
        <v>5.3</v>
      </c>
      <c r="M71" s="192">
        <f>L71/(J71*B71)</f>
        <v>8.6899491719954092E-2</v>
      </c>
    </row>
    <row r="72" spans="1:13" ht="14" thickBot="1" x14ac:dyDescent="0.4">
      <c r="A72" s="123" t="s">
        <v>153</v>
      </c>
      <c r="B72" s="131">
        <v>6.1</v>
      </c>
      <c r="C72" s="132" t="s">
        <v>121</v>
      </c>
      <c r="D72" s="154">
        <v>1000</v>
      </c>
      <c r="E72" s="147">
        <f>D72/B72</f>
        <v>163.9344262295082</v>
      </c>
      <c r="F72" s="151">
        <v>0.5</v>
      </c>
      <c r="G72" s="152">
        <f>F72/B72</f>
        <v>8.1967213114754106E-2</v>
      </c>
      <c r="H72" s="61"/>
      <c r="I72" s="61"/>
      <c r="J72" s="191">
        <v>15</v>
      </c>
      <c r="K72" s="185">
        <f>ROUNDUP(E72/J72,0)</f>
        <v>11</v>
      </c>
      <c r="L72" s="181">
        <v>5.3</v>
      </c>
      <c r="M72" s="193">
        <f>L72/(J72*B72)</f>
        <v>5.7923497267759562E-2</v>
      </c>
    </row>
    <row r="73" spans="1:13" ht="13.5" x14ac:dyDescent="0.35">
      <c r="A73" s="106"/>
      <c r="B73" s="106"/>
      <c r="C73" s="106"/>
      <c r="D73" s="106"/>
      <c r="E73" s="106"/>
      <c r="F73" s="106"/>
      <c r="G73" s="106"/>
      <c r="H73" s="61"/>
      <c r="I73" s="61"/>
      <c r="J73" s="61"/>
      <c r="K73" s="61"/>
      <c r="L73" s="61"/>
    </row>
    <row r="74" spans="1:13" ht="13.5" x14ac:dyDescent="0.35">
      <c r="A74" s="106"/>
      <c r="B74" s="106"/>
      <c r="C74" s="106"/>
      <c r="D74" s="106"/>
      <c r="E74" s="106"/>
      <c r="F74" s="106"/>
      <c r="G74" s="106"/>
      <c r="H74" s="61"/>
      <c r="I74" s="61"/>
      <c r="J74" s="61"/>
      <c r="K74" s="61"/>
      <c r="L74" s="61"/>
    </row>
    <row r="75" spans="1:13" ht="13.5" x14ac:dyDescent="0.35">
      <c r="A75" s="106" t="s">
        <v>98</v>
      </c>
      <c r="B75" s="106"/>
      <c r="C75" s="106"/>
      <c r="D75" s="106"/>
      <c r="E75" s="106"/>
      <c r="F75" s="106"/>
      <c r="G75" s="106"/>
      <c r="H75" s="61"/>
      <c r="I75" s="61"/>
      <c r="J75" s="61"/>
      <c r="K75" s="61"/>
      <c r="L75" s="61"/>
    </row>
    <row r="76" spans="1:13" ht="14" thickBot="1" x14ac:dyDescent="0.4">
      <c r="A76" s="120" t="s">
        <v>156</v>
      </c>
      <c r="B76" s="106"/>
      <c r="C76" s="106"/>
      <c r="D76" s="106"/>
      <c r="E76" s="106"/>
      <c r="F76" s="106"/>
      <c r="G76" s="106"/>
      <c r="H76" s="61"/>
      <c r="I76" s="61"/>
      <c r="J76" s="61"/>
      <c r="K76" s="61"/>
      <c r="L76" s="61"/>
    </row>
    <row r="77" spans="1:13" ht="13.5" x14ac:dyDescent="0.35">
      <c r="A77" s="47" t="s">
        <v>157</v>
      </c>
      <c r="B77" s="44" t="s">
        <v>112</v>
      </c>
      <c r="C77" s="44" t="s">
        <v>113</v>
      </c>
      <c r="D77" s="44" t="s">
        <v>114</v>
      </c>
      <c r="E77" s="44" t="s">
        <v>115</v>
      </c>
      <c r="F77" s="45" t="s">
        <v>116</v>
      </c>
      <c r="G77" s="46" t="s">
        <v>117</v>
      </c>
      <c r="H77" s="61"/>
      <c r="I77" s="61"/>
      <c r="J77" s="61"/>
      <c r="K77" s="61"/>
      <c r="L77" s="61"/>
    </row>
    <row r="78" spans="1:13" ht="13.5" x14ac:dyDescent="0.35">
      <c r="A78" s="122" t="s">
        <v>158</v>
      </c>
      <c r="B78" s="129">
        <v>3.2</v>
      </c>
      <c r="C78" s="130" t="s">
        <v>119</v>
      </c>
      <c r="D78" s="139">
        <v>0</v>
      </c>
      <c r="E78" s="129">
        <f>(D78/B78)</f>
        <v>0</v>
      </c>
      <c r="F78" s="166">
        <v>0</v>
      </c>
      <c r="G78" s="141">
        <f>(F78/B78)</f>
        <v>0</v>
      </c>
      <c r="H78" s="61"/>
      <c r="I78" s="61"/>
      <c r="J78" s="61"/>
      <c r="K78" s="61"/>
      <c r="L78" s="61"/>
    </row>
    <row r="79" spans="1:13" ht="14" thickBot="1" x14ac:dyDescent="0.4">
      <c r="A79" s="123" t="s">
        <v>157</v>
      </c>
      <c r="B79" s="131">
        <v>4.8</v>
      </c>
      <c r="C79" s="132" t="s">
        <v>121</v>
      </c>
      <c r="D79" s="142">
        <v>0</v>
      </c>
      <c r="E79" s="134">
        <f>D79/B79</f>
        <v>0</v>
      </c>
      <c r="F79" s="167">
        <v>0</v>
      </c>
      <c r="G79" s="143">
        <f>F79/B79</f>
        <v>0</v>
      </c>
      <c r="H79" s="61"/>
      <c r="I79" s="61"/>
      <c r="J79" s="61"/>
      <c r="K79" s="61"/>
      <c r="L79" s="61"/>
    </row>
    <row r="80" spans="1:13" ht="14" thickBot="1" x14ac:dyDescent="0.4">
      <c r="A80" s="106"/>
      <c r="B80" s="106"/>
      <c r="C80" s="106"/>
      <c r="D80" s="106"/>
      <c r="E80" s="106"/>
      <c r="F80" s="106"/>
      <c r="G80" s="106"/>
      <c r="H80" s="61"/>
      <c r="I80" s="61"/>
      <c r="J80" s="61"/>
      <c r="K80" s="61"/>
      <c r="L80" s="61"/>
    </row>
    <row r="81" spans="1:12" ht="13.5" x14ac:dyDescent="0.35">
      <c r="A81" s="47" t="s">
        <v>159</v>
      </c>
      <c r="B81" s="44" t="s">
        <v>112</v>
      </c>
      <c r="C81" s="44" t="s">
        <v>113</v>
      </c>
      <c r="D81" s="44" t="s">
        <v>114</v>
      </c>
      <c r="E81" s="44" t="s">
        <v>115</v>
      </c>
      <c r="F81" s="45" t="s">
        <v>116</v>
      </c>
      <c r="G81" s="46" t="s">
        <v>117</v>
      </c>
      <c r="H81" s="61"/>
      <c r="I81" s="61"/>
      <c r="J81" s="61"/>
      <c r="K81" s="61"/>
      <c r="L81" s="61"/>
    </row>
    <row r="82" spans="1:12" ht="13.5" x14ac:dyDescent="0.35">
      <c r="A82" s="122" t="s">
        <v>160</v>
      </c>
      <c r="B82" s="129">
        <v>6.87</v>
      </c>
      <c r="C82" s="130" t="s">
        <v>119</v>
      </c>
      <c r="D82" s="139">
        <v>0</v>
      </c>
      <c r="E82" s="129">
        <f>(D82/B82)</f>
        <v>0</v>
      </c>
      <c r="F82" s="166">
        <v>0</v>
      </c>
      <c r="G82" s="141">
        <f>(F82/B82)</f>
        <v>0</v>
      </c>
      <c r="H82" s="61"/>
      <c r="I82" s="61"/>
      <c r="J82" s="61"/>
      <c r="K82" s="61"/>
      <c r="L82" s="61"/>
    </row>
    <row r="83" spans="1:12" ht="14" thickBot="1" x14ac:dyDescent="0.4">
      <c r="A83" s="123" t="s">
        <v>161</v>
      </c>
      <c r="B83" s="131">
        <v>10.3</v>
      </c>
      <c r="C83" s="132" t="s">
        <v>121</v>
      </c>
      <c r="D83" s="142">
        <v>0</v>
      </c>
      <c r="E83" s="134">
        <f>D83/B83</f>
        <v>0</v>
      </c>
      <c r="F83" s="167">
        <v>0</v>
      </c>
      <c r="G83" s="143">
        <f>F83/B83</f>
        <v>0</v>
      </c>
      <c r="H83" s="61"/>
      <c r="I83" s="61"/>
      <c r="J83" s="61"/>
      <c r="K83" s="61"/>
      <c r="L83" s="61"/>
    </row>
    <row r="84" spans="1:12" ht="14" thickBot="1" x14ac:dyDescent="0.4">
      <c r="A84" s="106"/>
      <c r="B84" s="106"/>
      <c r="C84" s="106"/>
      <c r="D84" s="106"/>
      <c r="E84" s="106"/>
      <c r="F84" s="106"/>
      <c r="G84" s="106"/>
      <c r="H84" s="61"/>
      <c r="I84" s="61"/>
      <c r="J84" s="61"/>
      <c r="K84" s="61"/>
      <c r="L84" s="61"/>
    </row>
    <row r="85" spans="1:12" ht="13.5" x14ac:dyDescent="0.35">
      <c r="A85" s="47" t="s">
        <v>162</v>
      </c>
      <c r="B85" s="44" t="s">
        <v>112</v>
      </c>
      <c r="C85" s="44" t="s">
        <v>113</v>
      </c>
      <c r="D85" s="44" t="s">
        <v>114</v>
      </c>
      <c r="E85" s="44" t="s">
        <v>115</v>
      </c>
      <c r="F85" s="45" t="s">
        <v>116</v>
      </c>
      <c r="G85" s="46" t="s">
        <v>117</v>
      </c>
      <c r="H85" s="61"/>
      <c r="I85" s="61"/>
      <c r="J85" s="61"/>
      <c r="K85" s="61"/>
      <c r="L85" s="61"/>
    </row>
    <row r="86" spans="1:12" ht="13.5" x14ac:dyDescent="0.35">
      <c r="A86" s="122" t="s">
        <v>163</v>
      </c>
      <c r="B86" s="129">
        <v>7.73</v>
      </c>
      <c r="C86" s="130" t="s">
        <v>119</v>
      </c>
      <c r="D86" s="139">
        <v>0</v>
      </c>
      <c r="E86" s="129">
        <f>(D86/B86)</f>
        <v>0</v>
      </c>
      <c r="F86" s="166">
        <v>0</v>
      </c>
      <c r="G86" s="141">
        <f>(F86/B86)</f>
        <v>0</v>
      </c>
      <c r="H86" s="61"/>
      <c r="I86" s="61"/>
      <c r="J86" s="61"/>
      <c r="K86" s="61"/>
      <c r="L86" s="61"/>
    </row>
    <row r="87" spans="1:12" ht="14" thickBot="1" x14ac:dyDescent="0.4">
      <c r="A87" s="123" t="s">
        <v>162</v>
      </c>
      <c r="B87" s="131">
        <v>11.6</v>
      </c>
      <c r="C87" s="132" t="s">
        <v>121</v>
      </c>
      <c r="D87" s="142">
        <v>0</v>
      </c>
      <c r="E87" s="134">
        <f>D87/B87</f>
        <v>0</v>
      </c>
      <c r="F87" s="167">
        <v>0</v>
      </c>
      <c r="G87" s="143">
        <f>F87/B87</f>
        <v>0</v>
      </c>
      <c r="H87" s="61"/>
      <c r="I87" s="61"/>
      <c r="J87" s="61"/>
      <c r="K87" s="61"/>
      <c r="L87" s="61"/>
    </row>
    <row r="88" spans="1:12" ht="14" thickBot="1" x14ac:dyDescent="0.4">
      <c r="A88" s="106"/>
      <c r="B88" s="106"/>
      <c r="C88" s="106"/>
      <c r="D88" s="106"/>
      <c r="E88" s="106"/>
      <c r="F88" s="106"/>
      <c r="G88" s="106"/>
      <c r="H88" s="61"/>
      <c r="I88" s="61"/>
      <c r="J88" s="61"/>
      <c r="K88" s="61"/>
      <c r="L88" s="61"/>
    </row>
    <row r="89" spans="1:12" ht="13.5" x14ac:dyDescent="0.35">
      <c r="A89" s="47" t="s">
        <v>164</v>
      </c>
      <c r="B89" s="44" t="s">
        <v>112</v>
      </c>
      <c r="C89" s="44" t="s">
        <v>113</v>
      </c>
      <c r="D89" s="44" t="s">
        <v>114</v>
      </c>
      <c r="E89" s="44" t="s">
        <v>115</v>
      </c>
      <c r="F89" s="45" t="s">
        <v>116</v>
      </c>
      <c r="G89" s="46" t="s">
        <v>117</v>
      </c>
      <c r="H89" s="61"/>
      <c r="I89" s="61"/>
      <c r="J89" s="61"/>
      <c r="K89" s="61"/>
      <c r="L89" s="61"/>
    </row>
    <row r="90" spans="1:12" ht="13.5" x14ac:dyDescent="0.35">
      <c r="A90" s="122" t="s">
        <v>165</v>
      </c>
      <c r="B90" s="129">
        <v>6.53</v>
      </c>
      <c r="C90" s="130" t="s">
        <v>119</v>
      </c>
      <c r="D90" s="139">
        <v>0</v>
      </c>
      <c r="E90" s="129">
        <f>(D90/B90)</f>
        <v>0</v>
      </c>
      <c r="F90" s="166">
        <v>0</v>
      </c>
      <c r="G90" s="141">
        <f>(F90/B90)</f>
        <v>0</v>
      </c>
      <c r="H90" s="61"/>
      <c r="I90" s="61"/>
      <c r="J90" s="61"/>
      <c r="K90" s="61"/>
      <c r="L90" s="61"/>
    </row>
    <row r="91" spans="1:12" ht="14" thickBot="1" x14ac:dyDescent="0.4">
      <c r="A91" s="123" t="s">
        <v>164</v>
      </c>
      <c r="B91" s="131">
        <v>9.8000000000000007</v>
      </c>
      <c r="C91" s="132" t="s">
        <v>121</v>
      </c>
      <c r="D91" s="142">
        <v>0</v>
      </c>
      <c r="E91" s="134">
        <f>D91/B91</f>
        <v>0</v>
      </c>
      <c r="F91" s="167">
        <v>0</v>
      </c>
      <c r="G91" s="143">
        <f>F91/B91</f>
        <v>0</v>
      </c>
      <c r="H91" s="61"/>
      <c r="I91" s="61"/>
      <c r="J91" s="61"/>
      <c r="K91" s="61"/>
      <c r="L91" s="61"/>
    </row>
    <row r="92" spans="1:12" ht="14" thickBot="1" x14ac:dyDescent="0.4">
      <c r="A92" s="106"/>
      <c r="B92" s="106"/>
      <c r="C92" s="106"/>
      <c r="D92" s="106"/>
      <c r="E92" s="106"/>
      <c r="F92" s="106"/>
      <c r="G92" s="106"/>
      <c r="H92" s="61"/>
      <c r="I92" s="61"/>
      <c r="J92" s="61"/>
      <c r="K92" s="61"/>
      <c r="L92" s="61"/>
    </row>
    <row r="93" spans="1:12" ht="13.5" x14ac:dyDescent="0.35">
      <c r="A93" s="47" t="s">
        <v>164</v>
      </c>
      <c r="B93" s="44" t="s">
        <v>112</v>
      </c>
      <c r="C93" s="44" t="s">
        <v>113</v>
      </c>
      <c r="D93" s="44" t="s">
        <v>114</v>
      </c>
      <c r="E93" s="44" t="s">
        <v>115</v>
      </c>
      <c r="F93" s="45" t="s">
        <v>116</v>
      </c>
      <c r="G93" s="46" t="s">
        <v>117</v>
      </c>
      <c r="H93" s="61"/>
      <c r="I93" s="61"/>
      <c r="J93" s="61"/>
      <c r="K93" s="61"/>
      <c r="L93" s="61"/>
    </row>
    <row r="94" spans="1:12" ht="13.5" x14ac:dyDescent="0.35">
      <c r="A94" s="122" t="s">
        <v>166</v>
      </c>
      <c r="B94" s="129">
        <v>19.2</v>
      </c>
      <c r="C94" s="130" t="s">
        <v>119</v>
      </c>
      <c r="D94" s="139">
        <v>0</v>
      </c>
      <c r="E94" s="129">
        <f>(D94/B94)</f>
        <v>0</v>
      </c>
      <c r="F94" s="166">
        <v>0</v>
      </c>
      <c r="G94" s="141">
        <f>(F94/B94)</f>
        <v>0</v>
      </c>
      <c r="H94" s="61"/>
      <c r="I94" s="61"/>
      <c r="J94" s="61"/>
      <c r="K94" s="61"/>
      <c r="L94" s="61"/>
    </row>
    <row r="95" spans="1:12" ht="14" thickBot="1" x14ac:dyDescent="0.4">
      <c r="A95" s="123" t="s">
        <v>164</v>
      </c>
      <c r="B95" s="131">
        <v>28.8</v>
      </c>
      <c r="C95" s="132" t="s">
        <v>121</v>
      </c>
      <c r="D95" s="142">
        <v>0</v>
      </c>
      <c r="E95" s="134">
        <f>D95/B95</f>
        <v>0</v>
      </c>
      <c r="F95" s="167">
        <v>0</v>
      </c>
      <c r="G95" s="143">
        <f>F95/B95</f>
        <v>0</v>
      </c>
      <c r="H95" s="61"/>
      <c r="I95" s="61"/>
      <c r="J95" s="61"/>
      <c r="K95" s="61"/>
      <c r="L95" s="61"/>
    </row>
    <row r="96" spans="1:12" ht="14" thickBot="1" x14ac:dyDescent="0.4">
      <c r="A96" s="106"/>
      <c r="B96" s="106"/>
      <c r="C96" s="106"/>
      <c r="D96" s="106"/>
      <c r="E96" s="106"/>
      <c r="F96" s="106"/>
      <c r="G96" s="106"/>
      <c r="H96" s="61"/>
      <c r="I96" s="61"/>
      <c r="J96" s="61"/>
      <c r="K96" s="61"/>
      <c r="L96" s="61"/>
    </row>
    <row r="97" spans="1:12" ht="13.5" x14ac:dyDescent="0.35">
      <c r="A97" s="47" t="s">
        <v>167</v>
      </c>
      <c r="B97" s="44" t="s">
        <v>112</v>
      </c>
      <c r="C97" s="44" t="s">
        <v>113</v>
      </c>
      <c r="D97" s="44" t="s">
        <v>114</v>
      </c>
      <c r="E97" s="44" t="s">
        <v>115</v>
      </c>
      <c r="F97" s="45" t="s">
        <v>116</v>
      </c>
      <c r="G97" s="46" t="s">
        <v>117</v>
      </c>
      <c r="H97" s="61"/>
      <c r="I97" s="61"/>
      <c r="J97" s="61"/>
      <c r="K97" s="61"/>
      <c r="L97" s="61"/>
    </row>
    <row r="98" spans="1:12" ht="13.5" x14ac:dyDescent="0.35">
      <c r="A98" s="122" t="s">
        <v>168</v>
      </c>
      <c r="B98" s="129">
        <v>13.6</v>
      </c>
      <c r="C98" s="130" t="s">
        <v>119</v>
      </c>
      <c r="D98" s="139">
        <v>0</v>
      </c>
      <c r="E98" s="129">
        <f>(D98/B98)</f>
        <v>0</v>
      </c>
      <c r="F98" s="166">
        <v>0</v>
      </c>
      <c r="G98" s="141">
        <f>(F98/B98)</f>
        <v>0</v>
      </c>
      <c r="H98" s="61"/>
      <c r="I98" s="61"/>
      <c r="J98" s="61"/>
      <c r="K98" s="61"/>
      <c r="L98" s="61"/>
    </row>
    <row r="99" spans="1:12" ht="14" thickBot="1" x14ac:dyDescent="0.4">
      <c r="A99" s="123" t="s">
        <v>167</v>
      </c>
      <c r="B99" s="131">
        <v>20.399999999999999</v>
      </c>
      <c r="C99" s="132" t="s">
        <v>121</v>
      </c>
      <c r="D99" s="142">
        <v>0</v>
      </c>
      <c r="E99" s="134">
        <f>D99/B99</f>
        <v>0</v>
      </c>
      <c r="F99" s="167">
        <v>0</v>
      </c>
      <c r="G99" s="143">
        <f>F99/B99</f>
        <v>0</v>
      </c>
      <c r="H99" s="61"/>
      <c r="I99" s="61"/>
      <c r="J99" s="61"/>
      <c r="K99" s="61"/>
      <c r="L99" s="61"/>
    </row>
    <row r="100" spans="1:12" ht="14" thickBot="1" x14ac:dyDescent="0.4">
      <c r="A100" s="106"/>
      <c r="B100" s="106"/>
      <c r="C100" s="106"/>
      <c r="D100" s="106"/>
      <c r="E100" s="106"/>
      <c r="F100" s="106"/>
      <c r="G100" s="106"/>
      <c r="H100" s="61"/>
      <c r="I100" s="61"/>
      <c r="J100" s="61"/>
      <c r="K100" s="61"/>
      <c r="L100" s="61"/>
    </row>
    <row r="101" spans="1:12" ht="13.5" x14ac:dyDescent="0.35">
      <c r="A101" s="47" t="s">
        <v>169</v>
      </c>
      <c r="B101" s="44" t="s">
        <v>112</v>
      </c>
      <c r="C101" s="44" t="s">
        <v>113</v>
      </c>
      <c r="D101" s="44" t="s">
        <v>114</v>
      </c>
      <c r="E101" s="44" t="s">
        <v>115</v>
      </c>
      <c r="F101" s="45" t="s">
        <v>116</v>
      </c>
      <c r="G101" s="46" t="s">
        <v>117</v>
      </c>
      <c r="H101" s="61"/>
      <c r="I101" s="61"/>
      <c r="J101" s="61"/>
      <c r="K101" s="61"/>
      <c r="L101" s="61"/>
    </row>
    <row r="102" spans="1:12" ht="13.5" x14ac:dyDescent="0.35">
      <c r="A102" s="122" t="s">
        <v>168</v>
      </c>
      <c r="B102" s="129">
        <v>11.8</v>
      </c>
      <c r="C102" s="130" t="s">
        <v>119</v>
      </c>
      <c r="D102" s="139">
        <v>0</v>
      </c>
      <c r="E102" s="129">
        <f>(D102/B102)</f>
        <v>0</v>
      </c>
      <c r="F102" s="166">
        <v>0</v>
      </c>
      <c r="G102" s="141">
        <f>(F102/B102)</f>
        <v>0</v>
      </c>
      <c r="H102" s="61"/>
      <c r="I102" s="61"/>
      <c r="J102" s="61"/>
      <c r="K102" s="61"/>
      <c r="L102" s="61"/>
    </row>
    <row r="103" spans="1:12" ht="14" thickBot="1" x14ac:dyDescent="0.4">
      <c r="A103" s="123" t="s">
        <v>169</v>
      </c>
      <c r="B103" s="131">
        <v>17.7</v>
      </c>
      <c r="C103" s="132" t="s">
        <v>121</v>
      </c>
      <c r="D103" s="142">
        <v>0</v>
      </c>
      <c r="E103" s="134">
        <f>D103/B103</f>
        <v>0</v>
      </c>
      <c r="F103" s="167">
        <v>0</v>
      </c>
      <c r="G103" s="143">
        <f>F103/B103</f>
        <v>0</v>
      </c>
      <c r="H103" s="61"/>
      <c r="I103" s="61"/>
      <c r="J103" s="61"/>
      <c r="K103" s="61"/>
      <c r="L103" s="61"/>
    </row>
    <row r="104" spans="1:12" ht="14" thickBot="1" x14ac:dyDescent="0.4">
      <c r="A104" s="106"/>
      <c r="B104" s="106"/>
      <c r="C104" s="106"/>
      <c r="D104" s="106"/>
      <c r="E104" s="106"/>
      <c r="F104" s="106"/>
      <c r="G104" s="106"/>
      <c r="H104" s="61"/>
      <c r="I104" s="61"/>
      <c r="J104" s="61"/>
      <c r="K104" s="61"/>
      <c r="L104" s="61"/>
    </row>
    <row r="105" spans="1:12" ht="13.5" x14ac:dyDescent="0.35">
      <c r="A105" s="47" t="s">
        <v>170</v>
      </c>
      <c r="B105" s="44" t="s">
        <v>112</v>
      </c>
      <c r="C105" s="44" t="s">
        <v>113</v>
      </c>
      <c r="D105" s="44" t="s">
        <v>114</v>
      </c>
      <c r="E105" s="44" t="s">
        <v>115</v>
      </c>
      <c r="F105" s="45" t="s">
        <v>116</v>
      </c>
      <c r="G105" s="46" t="s">
        <v>117</v>
      </c>
      <c r="H105" s="61"/>
      <c r="I105" s="61"/>
      <c r="J105" s="61"/>
      <c r="K105" s="61"/>
      <c r="L105" s="61"/>
    </row>
    <row r="106" spans="1:12" ht="13.5" x14ac:dyDescent="0.35">
      <c r="A106" s="122" t="s">
        <v>163</v>
      </c>
      <c r="B106" s="129">
        <v>6.8659999999999997</v>
      </c>
      <c r="C106" s="130" t="s">
        <v>119</v>
      </c>
      <c r="D106" s="139">
        <v>0</v>
      </c>
      <c r="E106" s="129">
        <f>(D106/B106)</f>
        <v>0</v>
      </c>
      <c r="F106" s="166">
        <v>0</v>
      </c>
      <c r="G106" s="141">
        <f>(F106/B106)</f>
        <v>0</v>
      </c>
      <c r="H106" s="61"/>
      <c r="I106" s="61"/>
      <c r="J106" s="61"/>
      <c r="K106" s="61"/>
      <c r="L106" s="61"/>
    </row>
    <row r="107" spans="1:12" ht="14" thickBot="1" x14ac:dyDescent="0.4">
      <c r="A107" s="123" t="s">
        <v>170</v>
      </c>
      <c r="B107" s="131">
        <v>10.3</v>
      </c>
      <c r="C107" s="132" t="s">
        <v>121</v>
      </c>
      <c r="D107" s="142">
        <v>0</v>
      </c>
      <c r="E107" s="134">
        <f>D107/B107</f>
        <v>0</v>
      </c>
      <c r="F107" s="167">
        <v>0</v>
      </c>
      <c r="G107" s="143">
        <f>F107/B107</f>
        <v>0</v>
      </c>
      <c r="H107" s="61"/>
      <c r="I107" s="61"/>
      <c r="J107" s="61"/>
      <c r="K107" s="61"/>
      <c r="L107" s="61"/>
    </row>
    <row r="108" spans="1:12" ht="14" thickBot="1" x14ac:dyDescent="0.4">
      <c r="A108" s="106"/>
      <c r="B108" s="106"/>
      <c r="C108" s="106"/>
      <c r="D108" s="106"/>
      <c r="E108" s="106"/>
      <c r="F108" s="106"/>
      <c r="G108" s="106"/>
      <c r="H108" s="61"/>
      <c r="I108" s="61"/>
      <c r="J108" s="61"/>
      <c r="K108" s="61"/>
      <c r="L108" s="61"/>
    </row>
    <row r="109" spans="1:12" ht="13.5" x14ac:dyDescent="0.35">
      <c r="A109" s="47" t="s">
        <v>171</v>
      </c>
      <c r="B109" s="44" t="s">
        <v>112</v>
      </c>
      <c r="C109" s="44" t="s">
        <v>113</v>
      </c>
      <c r="D109" s="44" t="s">
        <v>114</v>
      </c>
      <c r="E109" s="44" t="s">
        <v>115</v>
      </c>
      <c r="F109" s="45" t="s">
        <v>116</v>
      </c>
      <c r="G109" s="46" t="s">
        <v>117</v>
      </c>
      <c r="H109" s="61"/>
      <c r="I109" s="61"/>
      <c r="J109" s="61"/>
      <c r="K109" s="61"/>
      <c r="L109" s="61"/>
    </row>
    <row r="110" spans="1:12" ht="13.5" x14ac:dyDescent="0.35">
      <c r="A110" s="122" t="s">
        <v>172</v>
      </c>
      <c r="B110" s="129">
        <v>8.33</v>
      </c>
      <c r="C110" s="130" t="s">
        <v>119</v>
      </c>
      <c r="D110" s="139">
        <v>0</v>
      </c>
      <c r="E110" s="129">
        <f>(D110/B110)</f>
        <v>0</v>
      </c>
      <c r="F110" s="166">
        <v>0</v>
      </c>
      <c r="G110" s="141">
        <f>(F110/B110)</f>
        <v>0</v>
      </c>
      <c r="H110" s="61"/>
      <c r="I110" s="61"/>
      <c r="J110" s="61"/>
      <c r="K110" s="61"/>
      <c r="L110" s="61"/>
    </row>
    <row r="111" spans="1:12" ht="14" thickBot="1" x14ac:dyDescent="0.4">
      <c r="A111" s="123" t="s">
        <v>171</v>
      </c>
      <c r="B111" s="131">
        <v>12.5</v>
      </c>
      <c r="C111" s="132" t="s">
        <v>121</v>
      </c>
      <c r="D111" s="142">
        <v>0</v>
      </c>
      <c r="E111" s="134">
        <f>D111/B111</f>
        <v>0</v>
      </c>
      <c r="F111" s="167">
        <v>0</v>
      </c>
      <c r="G111" s="143">
        <f>F111/B111</f>
        <v>0</v>
      </c>
      <c r="H111" s="61"/>
      <c r="I111" s="61"/>
      <c r="J111" s="61"/>
      <c r="K111" s="61"/>
      <c r="L111" s="61"/>
    </row>
    <row r="112" spans="1:12" ht="14" thickBot="1" x14ac:dyDescent="0.4">
      <c r="A112" s="106"/>
      <c r="B112" s="106"/>
      <c r="C112" s="106"/>
      <c r="D112" s="106"/>
      <c r="E112" s="106"/>
      <c r="F112" s="106"/>
      <c r="G112" s="106"/>
      <c r="H112" s="61"/>
      <c r="I112" s="61"/>
      <c r="J112" s="61"/>
      <c r="K112" s="61"/>
      <c r="L112" s="61"/>
    </row>
    <row r="113" spans="1:12" ht="13.5" x14ac:dyDescent="0.35">
      <c r="A113" s="47" t="s">
        <v>171</v>
      </c>
      <c r="B113" s="44" t="s">
        <v>112</v>
      </c>
      <c r="C113" s="44" t="s">
        <v>113</v>
      </c>
      <c r="D113" s="44" t="s">
        <v>114</v>
      </c>
      <c r="E113" s="44" t="s">
        <v>115</v>
      </c>
      <c r="F113" s="45" t="s">
        <v>116</v>
      </c>
      <c r="G113" s="46" t="s">
        <v>117</v>
      </c>
      <c r="H113" s="61"/>
      <c r="I113" s="61"/>
      <c r="J113" s="61"/>
      <c r="K113" s="61"/>
      <c r="L113" s="61"/>
    </row>
    <row r="114" spans="1:12" ht="13.5" x14ac:dyDescent="0.35">
      <c r="A114" s="122" t="s">
        <v>166</v>
      </c>
      <c r="B114" s="129">
        <v>12.2</v>
      </c>
      <c r="C114" s="130" t="s">
        <v>119</v>
      </c>
      <c r="D114" s="139">
        <v>0</v>
      </c>
      <c r="E114" s="129">
        <f>(D114/B114)</f>
        <v>0</v>
      </c>
      <c r="F114" s="166">
        <v>0</v>
      </c>
      <c r="G114" s="141">
        <f>(F114/B114)</f>
        <v>0</v>
      </c>
      <c r="H114" s="61"/>
      <c r="I114" s="61"/>
      <c r="J114" s="61"/>
      <c r="K114" s="61"/>
      <c r="L114" s="61"/>
    </row>
    <row r="115" spans="1:12" ht="14" thickBot="1" x14ac:dyDescent="0.4">
      <c r="A115" s="123" t="s">
        <v>171</v>
      </c>
      <c r="B115" s="131">
        <v>18.3</v>
      </c>
      <c r="C115" s="132" t="s">
        <v>121</v>
      </c>
      <c r="D115" s="142">
        <v>0</v>
      </c>
      <c r="E115" s="134">
        <f>D115/B115</f>
        <v>0</v>
      </c>
      <c r="F115" s="167">
        <v>0</v>
      </c>
      <c r="G115" s="143">
        <f>F115/B115</f>
        <v>0</v>
      </c>
      <c r="H115" s="61"/>
      <c r="I115" s="61"/>
      <c r="J115" s="61"/>
      <c r="K115" s="61"/>
      <c r="L115" s="61"/>
    </row>
    <row r="116" spans="1:12" ht="14" thickBot="1" x14ac:dyDescent="0.4">
      <c r="A116" s="106"/>
      <c r="B116" s="106"/>
      <c r="C116" s="106"/>
      <c r="D116" s="106"/>
      <c r="E116" s="106"/>
      <c r="F116" s="106"/>
      <c r="G116" s="106"/>
      <c r="H116" s="61"/>
      <c r="I116" s="61"/>
      <c r="J116" s="61"/>
      <c r="K116" s="61"/>
      <c r="L116" s="61"/>
    </row>
    <row r="117" spans="1:12" ht="13.5" x14ac:dyDescent="0.35">
      <c r="A117" s="47" t="s">
        <v>173</v>
      </c>
      <c r="B117" s="44" t="s">
        <v>112</v>
      </c>
      <c r="C117" s="44" t="s">
        <v>113</v>
      </c>
      <c r="D117" s="44" t="s">
        <v>114</v>
      </c>
      <c r="E117" s="44" t="s">
        <v>115</v>
      </c>
      <c r="F117" s="45" t="s">
        <v>116</v>
      </c>
      <c r="G117" s="46" t="s">
        <v>117</v>
      </c>
      <c r="H117" s="61"/>
      <c r="I117" s="61"/>
      <c r="J117" s="61"/>
      <c r="K117" s="61"/>
      <c r="L117" s="61"/>
    </row>
    <row r="118" spans="1:12" ht="13.5" x14ac:dyDescent="0.35">
      <c r="A118" s="122" t="s">
        <v>174</v>
      </c>
      <c r="B118" s="129">
        <v>2.23</v>
      </c>
      <c r="C118" s="130" t="s">
        <v>119</v>
      </c>
      <c r="D118" s="139">
        <v>0</v>
      </c>
      <c r="E118" s="129">
        <f>(D118/B118)</f>
        <v>0</v>
      </c>
      <c r="F118" s="166">
        <v>0</v>
      </c>
      <c r="G118" s="141" t="b">
        <f>F7=(F118/B118)</f>
        <v>1</v>
      </c>
      <c r="H118" s="61"/>
      <c r="I118" s="61"/>
      <c r="J118" s="61"/>
      <c r="K118" s="61"/>
      <c r="L118" s="61"/>
    </row>
    <row r="119" spans="1:12" ht="14" thickBot="1" x14ac:dyDescent="0.4">
      <c r="A119" s="123" t="s">
        <v>173</v>
      </c>
      <c r="B119" s="134">
        <v>3.35</v>
      </c>
      <c r="C119" s="132" t="s">
        <v>121</v>
      </c>
      <c r="D119" s="142">
        <v>0</v>
      </c>
      <c r="E119" s="134">
        <f>D119/B119</f>
        <v>0</v>
      </c>
      <c r="F119" s="167">
        <v>0</v>
      </c>
      <c r="G119" s="143">
        <f>F119/B119</f>
        <v>0</v>
      </c>
      <c r="H119" s="61"/>
      <c r="I119" s="61"/>
      <c r="J119" s="61"/>
      <c r="K119" s="61"/>
      <c r="L119" s="61"/>
    </row>
    <row r="120" spans="1:12" ht="14" thickBot="1" x14ac:dyDescent="0.4">
      <c r="A120" s="106"/>
      <c r="B120" s="106"/>
      <c r="C120" s="106"/>
      <c r="D120" s="106"/>
      <c r="E120" s="106"/>
      <c r="F120" s="106"/>
      <c r="G120" s="106"/>
      <c r="H120" s="61"/>
      <c r="I120" s="61"/>
      <c r="J120" s="61"/>
      <c r="K120" s="61"/>
      <c r="L120" s="61"/>
    </row>
    <row r="121" spans="1:12" ht="13.5" x14ac:dyDescent="0.35">
      <c r="A121" s="47" t="s">
        <v>173</v>
      </c>
      <c r="B121" s="44" t="s">
        <v>112</v>
      </c>
      <c r="C121" s="44" t="s">
        <v>113</v>
      </c>
      <c r="D121" s="44" t="s">
        <v>114</v>
      </c>
      <c r="E121" s="44" t="s">
        <v>115</v>
      </c>
      <c r="F121" s="45" t="s">
        <v>116</v>
      </c>
      <c r="G121" s="46" t="s">
        <v>117</v>
      </c>
      <c r="H121" s="61"/>
      <c r="I121" s="61"/>
      <c r="J121" s="61"/>
      <c r="K121" s="61"/>
      <c r="L121" s="61"/>
    </row>
    <row r="122" spans="1:12" ht="14" thickBot="1" x14ac:dyDescent="0.4">
      <c r="A122" s="127" t="s">
        <v>174</v>
      </c>
      <c r="B122" s="138">
        <v>1.67</v>
      </c>
      <c r="C122" s="132" t="s">
        <v>175</v>
      </c>
      <c r="D122" s="142">
        <v>0</v>
      </c>
      <c r="E122" s="134">
        <f>D122/B122</f>
        <v>0</v>
      </c>
      <c r="F122" s="162">
        <v>0</v>
      </c>
      <c r="G122" s="163">
        <f>F122/B122</f>
        <v>0</v>
      </c>
      <c r="H122" s="61"/>
      <c r="I122" s="61"/>
      <c r="J122" s="61"/>
      <c r="K122" s="61"/>
      <c r="L122" s="61"/>
    </row>
    <row r="123" spans="1:12" ht="14" thickBot="1" x14ac:dyDescent="0.4">
      <c r="A123" s="106"/>
      <c r="B123" s="106"/>
      <c r="C123" s="106"/>
      <c r="D123" s="106"/>
      <c r="E123" s="106"/>
      <c r="F123" s="106"/>
      <c r="G123" s="106"/>
      <c r="H123" s="61"/>
      <c r="I123" s="61"/>
      <c r="J123" s="61"/>
      <c r="K123" s="61"/>
      <c r="L123" s="61"/>
    </row>
    <row r="124" spans="1:12" ht="13.5" x14ac:dyDescent="0.35">
      <c r="A124" s="47" t="s">
        <v>176</v>
      </c>
      <c r="B124" s="44" t="s">
        <v>112</v>
      </c>
      <c r="C124" s="44" t="s">
        <v>113</v>
      </c>
      <c r="D124" s="44" t="s">
        <v>114</v>
      </c>
      <c r="E124" s="44" t="s">
        <v>115</v>
      </c>
      <c r="F124" s="45" t="s">
        <v>116</v>
      </c>
      <c r="G124" s="46" t="s">
        <v>117</v>
      </c>
      <c r="H124" s="61"/>
      <c r="I124" s="61"/>
      <c r="J124" s="61"/>
      <c r="K124" s="61"/>
      <c r="L124" s="61"/>
    </row>
    <row r="125" spans="1:12" ht="13.5" x14ac:dyDescent="0.35">
      <c r="A125" s="122" t="s">
        <v>177</v>
      </c>
      <c r="B125" s="129">
        <v>8.266</v>
      </c>
      <c r="C125" s="130" t="s">
        <v>119</v>
      </c>
      <c r="D125" s="139">
        <v>0</v>
      </c>
      <c r="E125" s="129">
        <f>(D125/B125)</f>
        <v>0</v>
      </c>
      <c r="F125" s="166">
        <v>0</v>
      </c>
      <c r="G125" s="141">
        <f>(F125/B125)</f>
        <v>0</v>
      </c>
      <c r="H125" s="61"/>
      <c r="I125" s="61"/>
      <c r="J125" s="61"/>
      <c r="K125" s="61"/>
      <c r="L125" s="61"/>
    </row>
    <row r="126" spans="1:12" ht="14" thickBot="1" x14ac:dyDescent="0.4">
      <c r="A126" s="123" t="s">
        <v>176</v>
      </c>
      <c r="B126" s="131">
        <v>12.4</v>
      </c>
      <c r="C126" s="132" t="s">
        <v>121</v>
      </c>
      <c r="D126" s="142">
        <v>0</v>
      </c>
      <c r="E126" s="134">
        <f>D126/B126</f>
        <v>0</v>
      </c>
      <c r="F126" s="167">
        <v>0</v>
      </c>
      <c r="G126" s="143">
        <f>F126/B126</f>
        <v>0</v>
      </c>
      <c r="H126" s="61"/>
      <c r="I126" s="61"/>
      <c r="J126" s="61"/>
      <c r="K126" s="61"/>
      <c r="L126" s="61"/>
    </row>
    <row r="127" spans="1:12" ht="14" thickBot="1" x14ac:dyDescent="0.4">
      <c r="A127" s="106"/>
      <c r="B127" s="106"/>
      <c r="C127" s="106"/>
      <c r="D127" s="106"/>
      <c r="E127" s="106"/>
      <c r="F127" s="106"/>
      <c r="G127" s="106"/>
      <c r="H127" s="61"/>
      <c r="I127" s="61"/>
      <c r="J127" s="61"/>
      <c r="K127" s="61"/>
      <c r="L127" s="61"/>
    </row>
    <row r="128" spans="1:12" ht="13.5" x14ac:dyDescent="0.35">
      <c r="A128" s="47" t="s">
        <v>178</v>
      </c>
      <c r="B128" s="44" t="s">
        <v>112</v>
      </c>
      <c r="C128" s="44" t="s">
        <v>113</v>
      </c>
      <c r="D128" s="44" t="s">
        <v>114</v>
      </c>
      <c r="E128" s="44" t="s">
        <v>115</v>
      </c>
      <c r="F128" s="45" t="s">
        <v>116</v>
      </c>
      <c r="G128" s="46" t="s">
        <v>117</v>
      </c>
      <c r="H128" s="61"/>
      <c r="I128" s="61"/>
      <c r="J128" s="61"/>
      <c r="K128" s="61"/>
      <c r="L128" s="61"/>
    </row>
    <row r="129" spans="1:12" ht="13.5" x14ac:dyDescent="0.35">
      <c r="A129" s="122" t="s">
        <v>179</v>
      </c>
      <c r="B129" s="129">
        <v>7.4</v>
      </c>
      <c r="C129" s="130" t="s">
        <v>119</v>
      </c>
      <c r="D129" s="139">
        <v>0</v>
      </c>
      <c r="E129" s="129">
        <f>(D129/B129)</f>
        <v>0</v>
      </c>
      <c r="F129" s="166">
        <v>0</v>
      </c>
      <c r="G129" s="141">
        <f>(F129/B129)</f>
        <v>0</v>
      </c>
      <c r="H129" s="61"/>
      <c r="I129" s="61"/>
      <c r="J129" s="61"/>
      <c r="K129" s="61"/>
      <c r="L129" s="61"/>
    </row>
    <row r="130" spans="1:12" ht="14" thickBot="1" x14ac:dyDescent="0.4">
      <c r="A130" s="123" t="s">
        <v>178</v>
      </c>
      <c r="B130" s="131">
        <v>11.1</v>
      </c>
      <c r="C130" s="132" t="s">
        <v>121</v>
      </c>
      <c r="D130" s="142">
        <v>0</v>
      </c>
      <c r="E130" s="134">
        <f>D130/B130</f>
        <v>0</v>
      </c>
      <c r="F130" s="167">
        <v>0</v>
      </c>
      <c r="G130" s="143">
        <f>F130/B130</f>
        <v>0</v>
      </c>
      <c r="H130" s="61"/>
      <c r="I130" s="61"/>
      <c r="J130" s="61"/>
      <c r="K130" s="61"/>
      <c r="L130" s="61"/>
    </row>
    <row r="131" spans="1:12" ht="14" thickBot="1" x14ac:dyDescent="0.4">
      <c r="A131" s="106"/>
      <c r="B131" s="106"/>
      <c r="C131" s="106"/>
      <c r="D131" s="106"/>
      <c r="E131" s="106"/>
      <c r="F131" s="106"/>
      <c r="G131" s="106"/>
      <c r="H131" s="61"/>
      <c r="I131" s="61"/>
      <c r="J131" s="61"/>
      <c r="K131" s="61"/>
      <c r="L131" s="61"/>
    </row>
    <row r="132" spans="1:12" ht="13.5" x14ac:dyDescent="0.35">
      <c r="A132" s="47" t="s">
        <v>180</v>
      </c>
      <c r="B132" s="44" t="s">
        <v>112</v>
      </c>
      <c r="C132" s="44" t="s">
        <v>113</v>
      </c>
      <c r="D132" s="44" t="s">
        <v>114</v>
      </c>
      <c r="E132" s="44" t="s">
        <v>115</v>
      </c>
      <c r="F132" s="45" t="s">
        <v>116</v>
      </c>
      <c r="G132" s="46" t="s">
        <v>117</v>
      </c>
      <c r="H132" s="61"/>
      <c r="I132" s="61"/>
      <c r="J132" s="61"/>
      <c r="K132" s="61"/>
      <c r="L132" s="61"/>
    </row>
    <row r="133" spans="1:12" ht="13.5" x14ac:dyDescent="0.35">
      <c r="A133" s="122" t="s">
        <v>181</v>
      </c>
      <c r="B133" s="129">
        <v>6.2</v>
      </c>
      <c r="C133" s="130" t="s">
        <v>119</v>
      </c>
      <c r="D133" s="139">
        <v>0</v>
      </c>
      <c r="E133" s="129">
        <f>(D133/B133)</f>
        <v>0</v>
      </c>
      <c r="F133" s="166">
        <v>0</v>
      </c>
      <c r="G133" s="141">
        <f>(F133/B133)</f>
        <v>0</v>
      </c>
      <c r="H133" s="61"/>
      <c r="I133" s="61"/>
      <c r="J133" s="61"/>
      <c r="K133" s="61"/>
      <c r="L133" s="61"/>
    </row>
    <row r="134" spans="1:12" ht="14" thickBot="1" x14ac:dyDescent="0.4">
      <c r="A134" s="123" t="s">
        <v>180</v>
      </c>
      <c r="B134" s="131">
        <v>9.3000000000000007</v>
      </c>
      <c r="C134" s="132" t="s">
        <v>121</v>
      </c>
      <c r="D134" s="142">
        <v>0</v>
      </c>
      <c r="E134" s="134">
        <f>D134/B134</f>
        <v>0</v>
      </c>
      <c r="F134" s="167">
        <v>0</v>
      </c>
      <c r="G134" s="143">
        <f>F134/B134</f>
        <v>0</v>
      </c>
      <c r="H134" s="61"/>
      <c r="I134" s="61"/>
      <c r="J134" s="61"/>
      <c r="K134" s="61"/>
      <c r="L134" s="61"/>
    </row>
    <row r="135" spans="1:12" ht="14" thickBot="1" x14ac:dyDescent="0.4">
      <c r="A135" s="106"/>
      <c r="B135" s="106"/>
      <c r="C135" s="106"/>
      <c r="D135" s="106"/>
      <c r="E135" s="106"/>
      <c r="F135" s="106"/>
      <c r="G135" s="106"/>
      <c r="H135" s="61"/>
      <c r="I135" s="61"/>
      <c r="J135" s="61"/>
      <c r="K135" s="61"/>
      <c r="L135" s="61"/>
    </row>
    <row r="136" spans="1:12" ht="13.5" x14ac:dyDescent="0.35">
      <c r="A136" s="47" t="s">
        <v>182</v>
      </c>
      <c r="B136" s="44" t="s">
        <v>112</v>
      </c>
      <c r="C136" s="44" t="s">
        <v>113</v>
      </c>
      <c r="D136" s="44" t="s">
        <v>114</v>
      </c>
      <c r="E136" s="44" t="s">
        <v>115</v>
      </c>
      <c r="F136" s="45" t="s">
        <v>116</v>
      </c>
      <c r="G136" s="46" t="s">
        <v>117</v>
      </c>
      <c r="H136" s="61"/>
      <c r="I136" s="61"/>
      <c r="J136" s="61"/>
      <c r="K136" s="61"/>
      <c r="L136" s="61"/>
    </row>
    <row r="137" spans="1:12" ht="13.5" x14ac:dyDescent="0.35">
      <c r="A137" s="122" t="s">
        <v>183</v>
      </c>
      <c r="B137" s="129">
        <v>14.46</v>
      </c>
      <c r="C137" s="130" t="s">
        <v>119</v>
      </c>
      <c r="D137" s="139">
        <v>0</v>
      </c>
      <c r="E137" s="129">
        <f>(D137/B137)</f>
        <v>0</v>
      </c>
      <c r="F137" s="166">
        <v>0</v>
      </c>
      <c r="G137" s="141">
        <f>(F137/B137)</f>
        <v>0</v>
      </c>
      <c r="H137" s="61"/>
      <c r="I137" s="61"/>
      <c r="J137" s="61"/>
      <c r="K137" s="61"/>
      <c r="L137" s="61"/>
    </row>
    <row r="138" spans="1:12" ht="14" thickBot="1" x14ac:dyDescent="0.4">
      <c r="A138" s="123" t="s">
        <v>182</v>
      </c>
      <c r="B138" s="131">
        <v>21.7</v>
      </c>
      <c r="C138" s="132" t="s">
        <v>121</v>
      </c>
      <c r="D138" s="142">
        <v>0</v>
      </c>
      <c r="E138" s="134">
        <f>D138/B138</f>
        <v>0</v>
      </c>
      <c r="F138" s="167">
        <v>0</v>
      </c>
      <c r="G138" s="143">
        <f>F138/B138</f>
        <v>0</v>
      </c>
      <c r="H138" s="61"/>
      <c r="I138" s="61"/>
      <c r="J138" s="61"/>
      <c r="K138" s="61"/>
      <c r="L138" s="61"/>
    </row>
    <row r="139" spans="1:12" ht="14" thickBot="1" x14ac:dyDescent="0.4">
      <c r="A139" s="106"/>
      <c r="B139" s="106"/>
      <c r="C139" s="106"/>
      <c r="D139" s="106"/>
      <c r="E139" s="106"/>
      <c r="F139" s="106"/>
      <c r="G139" s="106"/>
      <c r="H139" s="61"/>
      <c r="I139" s="61"/>
      <c r="J139" s="61"/>
      <c r="K139" s="61"/>
      <c r="L139" s="61"/>
    </row>
    <row r="140" spans="1:12" ht="13.5" x14ac:dyDescent="0.35">
      <c r="A140" s="47" t="s">
        <v>182</v>
      </c>
      <c r="B140" s="44" t="s">
        <v>112</v>
      </c>
      <c r="C140" s="44" t="s">
        <v>113</v>
      </c>
      <c r="D140" s="44" t="s">
        <v>114</v>
      </c>
      <c r="E140" s="44" t="s">
        <v>115</v>
      </c>
      <c r="F140" s="45" t="s">
        <v>116</v>
      </c>
      <c r="G140" s="46" t="s">
        <v>117</v>
      </c>
      <c r="H140" s="61"/>
      <c r="I140" s="61"/>
      <c r="J140" s="61"/>
      <c r="K140" s="61"/>
      <c r="L140" s="61"/>
    </row>
    <row r="141" spans="1:12" ht="13.5" x14ac:dyDescent="0.35">
      <c r="A141" s="122" t="s">
        <v>184</v>
      </c>
      <c r="B141" s="129">
        <v>20.86</v>
      </c>
      <c r="C141" s="130" t="s">
        <v>119</v>
      </c>
      <c r="D141" s="139">
        <v>0</v>
      </c>
      <c r="E141" s="129">
        <f>(D141/B141)</f>
        <v>0</v>
      </c>
      <c r="F141" s="166">
        <v>0</v>
      </c>
      <c r="G141" s="141">
        <f>(F141/B141)</f>
        <v>0</v>
      </c>
      <c r="H141" s="61"/>
      <c r="I141" s="61"/>
      <c r="J141" s="61"/>
      <c r="K141" s="61"/>
      <c r="L141" s="61"/>
    </row>
    <row r="142" spans="1:12" ht="14" thickBot="1" x14ac:dyDescent="0.4">
      <c r="A142" s="123" t="s">
        <v>182</v>
      </c>
      <c r="B142" s="131">
        <v>31.3</v>
      </c>
      <c r="C142" s="132" t="s">
        <v>121</v>
      </c>
      <c r="D142" s="142">
        <v>0</v>
      </c>
      <c r="E142" s="134">
        <f>D142/B142</f>
        <v>0</v>
      </c>
      <c r="F142" s="167">
        <v>0</v>
      </c>
      <c r="G142" s="143">
        <f>F142/B142</f>
        <v>0</v>
      </c>
      <c r="H142" s="61"/>
      <c r="I142" s="61"/>
      <c r="J142" s="61"/>
      <c r="K142" s="61"/>
      <c r="L142" s="61"/>
    </row>
    <row r="143" spans="1:12" ht="14" thickBot="1" x14ac:dyDescent="0.4">
      <c r="A143" s="106"/>
      <c r="B143" s="106"/>
      <c r="C143" s="106"/>
      <c r="D143" s="106"/>
      <c r="E143" s="106"/>
      <c r="F143" s="106"/>
      <c r="G143" s="106"/>
      <c r="H143" s="61"/>
      <c r="I143" s="61"/>
      <c r="J143" s="61"/>
      <c r="K143" s="61"/>
      <c r="L143" s="61"/>
    </row>
    <row r="144" spans="1:12" ht="13.5" x14ac:dyDescent="0.35">
      <c r="A144" s="47" t="s">
        <v>185</v>
      </c>
      <c r="B144" s="44" t="s">
        <v>112</v>
      </c>
      <c r="C144" s="44" t="s">
        <v>113</v>
      </c>
      <c r="D144" s="44" t="s">
        <v>114</v>
      </c>
      <c r="E144" s="44" t="s">
        <v>115</v>
      </c>
      <c r="F144" s="45" t="s">
        <v>116</v>
      </c>
      <c r="G144" s="46" t="s">
        <v>117</v>
      </c>
      <c r="H144" s="61"/>
      <c r="I144" s="61"/>
      <c r="J144" s="61"/>
      <c r="K144" s="61"/>
      <c r="L144" s="61"/>
    </row>
    <row r="145" spans="1:12" ht="13.5" x14ac:dyDescent="0.35">
      <c r="A145" s="122" t="s">
        <v>186</v>
      </c>
      <c r="B145" s="129">
        <v>10</v>
      </c>
      <c r="C145" s="130" t="s">
        <v>119</v>
      </c>
      <c r="D145" s="139">
        <v>0</v>
      </c>
      <c r="E145" s="129">
        <f>(D145/B145)</f>
        <v>0</v>
      </c>
      <c r="F145" s="166">
        <v>0</v>
      </c>
      <c r="G145" s="141">
        <f>(F145/B145)</f>
        <v>0</v>
      </c>
      <c r="H145" s="61"/>
      <c r="I145" s="61"/>
      <c r="J145" s="61"/>
      <c r="K145" s="61"/>
      <c r="L145" s="61"/>
    </row>
    <row r="146" spans="1:12" ht="14" thickBot="1" x14ac:dyDescent="0.4">
      <c r="A146" s="123" t="s">
        <v>185</v>
      </c>
      <c r="B146" s="131">
        <v>15</v>
      </c>
      <c r="C146" s="132" t="s">
        <v>121</v>
      </c>
      <c r="D146" s="142">
        <v>0</v>
      </c>
      <c r="E146" s="134">
        <f>D146/B146</f>
        <v>0</v>
      </c>
      <c r="F146" s="167">
        <v>0</v>
      </c>
      <c r="G146" s="143">
        <f>F146/B146</f>
        <v>0</v>
      </c>
      <c r="H146" s="61"/>
      <c r="I146" s="61"/>
      <c r="J146" s="61"/>
      <c r="K146" s="61"/>
      <c r="L146" s="61"/>
    </row>
    <row r="147" spans="1:12" ht="14" thickBot="1" x14ac:dyDescent="0.4">
      <c r="A147" s="106"/>
      <c r="B147" s="106"/>
      <c r="C147" s="106"/>
      <c r="D147" s="106"/>
      <c r="E147" s="106"/>
      <c r="F147" s="106"/>
      <c r="G147" s="106"/>
      <c r="H147" s="61"/>
      <c r="I147" s="61"/>
      <c r="J147" s="61"/>
      <c r="K147" s="61"/>
      <c r="L147" s="61"/>
    </row>
    <row r="148" spans="1:12" ht="13.5" x14ac:dyDescent="0.35">
      <c r="A148" s="47" t="s">
        <v>185</v>
      </c>
      <c r="B148" s="44" t="s">
        <v>112</v>
      </c>
      <c r="C148" s="44" t="s">
        <v>113</v>
      </c>
      <c r="D148" s="44" t="s">
        <v>114</v>
      </c>
      <c r="E148" s="44" t="s">
        <v>115</v>
      </c>
      <c r="F148" s="45" t="s">
        <v>116</v>
      </c>
      <c r="G148" s="46" t="s">
        <v>117</v>
      </c>
      <c r="H148" s="61"/>
      <c r="I148" s="61"/>
      <c r="J148" s="61"/>
      <c r="K148" s="61"/>
      <c r="L148" s="61"/>
    </row>
    <row r="149" spans="1:12" ht="13.5" x14ac:dyDescent="0.35">
      <c r="A149" s="122" t="s">
        <v>187</v>
      </c>
      <c r="B149" s="129">
        <v>6.2</v>
      </c>
      <c r="C149" s="130" t="s">
        <v>119</v>
      </c>
      <c r="D149" s="139">
        <v>0</v>
      </c>
      <c r="E149" s="129">
        <f>(D149/B149)</f>
        <v>0</v>
      </c>
      <c r="F149" s="166">
        <v>0</v>
      </c>
      <c r="G149" s="141">
        <f>(F149/B149)</f>
        <v>0</v>
      </c>
      <c r="H149" s="61"/>
      <c r="I149" s="61"/>
      <c r="J149" s="61"/>
      <c r="K149" s="61"/>
      <c r="L149" s="61"/>
    </row>
    <row r="150" spans="1:12" ht="14" thickBot="1" x14ac:dyDescent="0.4">
      <c r="A150" s="123" t="s">
        <v>185</v>
      </c>
      <c r="B150" s="131">
        <v>9.3000000000000007</v>
      </c>
      <c r="C150" s="132" t="s">
        <v>121</v>
      </c>
      <c r="D150" s="142">
        <v>0</v>
      </c>
      <c r="E150" s="134">
        <f>D150/B150</f>
        <v>0</v>
      </c>
      <c r="F150" s="167">
        <v>0</v>
      </c>
      <c r="G150" s="143">
        <f>F150/B150</f>
        <v>0</v>
      </c>
      <c r="H150" s="61"/>
      <c r="I150" s="61"/>
      <c r="J150" s="61"/>
      <c r="K150" s="61"/>
      <c r="L150" s="61"/>
    </row>
    <row r="151" spans="1:12" ht="14" thickBot="1" x14ac:dyDescent="0.4">
      <c r="A151" s="106"/>
      <c r="B151" s="106"/>
      <c r="C151" s="106"/>
      <c r="D151" s="106"/>
      <c r="E151" s="106"/>
      <c r="F151" s="106"/>
      <c r="G151" s="106"/>
      <c r="H151" s="61"/>
      <c r="I151" s="61"/>
      <c r="J151" s="61"/>
      <c r="K151" s="61"/>
      <c r="L151" s="61"/>
    </row>
    <row r="152" spans="1:12" ht="13.5" x14ac:dyDescent="0.35">
      <c r="A152" s="47" t="s">
        <v>188</v>
      </c>
      <c r="B152" s="44" t="s">
        <v>112</v>
      </c>
      <c r="C152" s="44" t="s">
        <v>113</v>
      </c>
      <c r="D152" s="44" t="s">
        <v>114</v>
      </c>
      <c r="E152" s="44" t="s">
        <v>115</v>
      </c>
      <c r="F152" s="45" t="s">
        <v>116</v>
      </c>
      <c r="G152" s="46" t="s">
        <v>117</v>
      </c>
      <c r="H152" s="61"/>
      <c r="I152" s="61"/>
      <c r="J152" s="61"/>
      <c r="K152" s="61"/>
      <c r="L152" s="61"/>
    </row>
    <row r="153" spans="1:12" ht="13.5" x14ac:dyDescent="0.35">
      <c r="A153" s="122" t="s">
        <v>189</v>
      </c>
      <c r="B153" s="129">
        <v>7.6</v>
      </c>
      <c r="C153" s="130" t="s">
        <v>119</v>
      </c>
      <c r="D153" s="139">
        <v>0</v>
      </c>
      <c r="E153" s="129">
        <f>(D153/B153)</f>
        <v>0</v>
      </c>
      <c r="F153" s="166">
        <v>0</v>
      </c>
      <c r="G153" s="141">
        <f>(F153/B153)</f>
        <v>0</v>
      </c>
      <c r="H153" s="61"/>
      <c r="I153" s="61"/>
      <c r="J153" s="61"/>
      <c r="K153" s="61"/>
      <c r="L153" s="61"/>
    </row>
    <row r="154" spans="1:12" ht="14" thickBot="1" x14ac:dyDescent="0.4">
      <c r="A154" s="123" t="s">
        <v>188</v>
      </c>
      <c r="B154" s="131">
        <v>11.4</v>
      </c>
      <c r="C154" s="132" t="s">
        <v>121</v>
      </c>
      <c r="D154" s="142">
        <v>0</v>
      </c>
      <c r="E154" s="134">
        <f>D154/B154</f>
        <v>0</v>
      </c>
      <c r="F154" s="167">
        <v>0</v>
      </c>
      <c r="G154" s="143">
        <f>F154/B154</f>
        <v>0</v>
      </c>
      <c r="H154" s="61"/>
      <c r="I154" s="61"/>
      <c r="J154" s="61"/>
      <c r="K154" s="61"/>
      <c r="L154" s="61"/>
    </row>
    <row r="155" spans="1:12" ht="14" thickBot="1" x14ac:dyDescent="0.4">
      <c r="A155" s="106"/>
      <c r="B155" s="106"/>
      <c r="C155" s="106"/>
      <c r="D155" s="106"/>
      <c r="E155" s="106"/>
      <c r="F155" s="106"/>
      <c r="G155" s="106"/>
      <c r="H155" s="61"/>
      <c r="I155" s="61"/>
      <c r="J155" s="61"/>
      <c r="K155" s="61"/>
      <c r="L155" s="61"/>
    </row>
    <row r="156" spans="1:12" ht="13.5" x14ac:dyDescent="0.35">
      <c r="A156" s="47" t="s">
        <v>190</v>
      </c>
      <c r="B156" s="44" t="s">
        <v>112</v>
      </c>
      <c r="C156" s="44" t="s">
        <v>113</v>
      </c>
      <c r="D156" s="44" t="s">
        <v>114</v>
      </c>
      <c r="E156" s="44" t="s">
        <v>115</v>
      </c>
      <c r="F156" s="45" t="s">
        <v>116</v>
      </c>
      <c r="G156" s="46" t="s">
        <v>117</v>
      </c>
      <c r="H156" s="61"/>
      <c r="I156" s="61"/>
      <c r="J156" s="61"/>
      <c r="K156" s="61"/>
      <c r="L156" s="61"/>
    </row>
    <row r="157" spans="1:12" ht="13.5" x14ac:dyDescent="0.35">
      <c r="A157" s="122" t="s">
        <v>160</v>
      </c>
      <c r="B157" s="129">
        <v>7.0659999999999998</v>
      </c>
      <c r="C157" s="130" t="s">
        <v>119</v>
      </c>
      <c r="D157" s="139">
        <v>0</v>
      </c>
      <c r="E157" s="129">
        <f>(D157/B157)</f>
        <v>0</v>
      </c>
      <c r="F157" s="166">
        <v>0</v>
      </c>
      <c r="G157" s="141">
        <f>(F157/B157)</f>
        <v>0</v>
      </c>
      <c r="H157" s="61"/>
      <c r="I157" s="61"/>
      <c r="J157" s="61"/>
      <c r="K157" s="61"/>
      <c r="L157" s="61"/>
    </row>
    <row r="158" spans="1:12" ht="14" thickBot="1" x14ac:dyDescent="0.4">
      <c r="A158" s="123" t="s">
        <v>190</v>
      </c>
      <c r="B158" s="131">
        <v>10.6</v>
      </c>
      <c r="C158" s="132" t="s">
        <v>121</v>
      </c>
      <c r="D158" s="142">
        <v>0</v>
      </c>
      <c r="E158" s="134">
        <f>D158/B158</f>
        <v>0</v>
      </c>
      <c r="F158" s="167">
        <v>0</v>
      </c>
      <c r="G158" s="143">
        <f>F158/B158</f>
        <v>0</v>
      </c>
      <c r="H158" s="61"/>
      <c r="I158" s="61"/>
      <c r="J158" s="61"/>
      <c r="K158" s="61"/>
      <c r="L158" s="61"/>
    </row>
    <row r="159" spans="1:12" ht="14" thickBot="1" x14ac:dyDescent="0.4">
      <c r="A159" s="106"/>
      <c r="B159" s="106"/>
      <c r="C159" s="106"/>
      <c r="D159" s="106"/>
      <c r="E159" s="106"/>
      <c r="F159" s="106"/>
      <c r="G159" s="106"/>
      <c r="H159" s="61"/>
      <c r="I159" s="61"/>
      <c r="J159" s="61"/>
      <c r="K159" s="61"/>
      <c r="L159" s="61"/>
    </row>
    <row r="160" spans="1:12" ht="13.5" x14ac:dyDescent="0.35">
      <c r="A160" s="47" t="s">
        <v>191</v>
      </c>
      <c r="B160" s="44" t="s">
        <v>112</v>
      </c>
      <c r="C160" s="44" t="s">
        <v>113</v>
      </c>
      <c r="D160" s="44" t="s">
        <v>114</v>
      </c>
      <c r="E160" s="44" t="s">
        <v>115</v>
      </c>
      <c r="F160" s="45" t="s">
        <v>116</v>
      </c>
      <c r="G160" s="46" t="s">
        <v>117</v>
      </c>
      <c r="H160" s="61"/>
      <c r="I160" s="61"/>
      <c r="J160" s="61"/>
      <c r="K160" s="61"/>
      <c r="L160" s="61"/>
    </row>
    <row r="161" spans="1:12" ht="13.5" x14ac:dyDescent="0.35">
      <c r="A161" s="122" t="s">
        <v>192</v>
      </c>
      <c r="B161" s="129">
        <v>9.8000000000000007</v>
      </c>
      <c r="C161" s="130" t="s">
        <v>119</v>
      </c>
      <c r="D161" s="139">
        <v>9200</v>
      </c>
      <c r="E161" s="129">
        <f>(D161/B161)</f>
        <v>938.77551020408157</v>
      </c>
      <c r="F161" s="166">
        <v>0.89</v>
      </c>
      <c r="G161" s="141">
        <f>(F161/B161)</f>
        <v>9.0816326530612237E-2</v>
      </c>
      <c r="H161" s="61"/>
      <c r="I161" s="61"/>
      <c r="J161" s="61"/>
      <c r="K161" s="61"/>
      <c r="L161" s="61"/>
    </row>
    <row r="162" spans="1:12" ht="14" thickBot="1" x14ac:dyDescent="0.4">
      <c r="A162" s="123" t="s">
        <v>191</v>
      </c>
      <c r="B162" s="131">
        <v>14.7</v>
      </c>
      <c r="C162" s="132" t="s">
        <v>121</v>
      </c>
      <c r="D162" s="142">
        <v>9200</v>
      </c>
      <c r="E162" s="134">
        <f>D162/B162</f>
        <v>625.85034013605446</v>
      </c>
      <c r="F162" s="167">
        <v>0</v>
      </c>
      <c r="G162" s="143">
        <f>F162/B162</f>
        <v>0</v>
      </c>
      <c r="H162" s="61"/>
      <c r="I162" s="61"/>
      <c r="J162" s="61"/>
      <c r="K162" s="61"/>
      <c r="L162" s="61"/>
    </row>
    <row r="163" spans="1:12" ht="14" thickBot="1" x14ac:dyDescent="0.4">
      <c r="A163" s="106"/>
      <c r="B163" s="106"/>
      <c r="C163" s="106"/>
      <c r="D163" s="106"/>
      <c r="E163" s="106"/>
      <c r="F163" s="106"/>
      <c r="G163" s="106"/>
      <c r="H163" s="61"/>
      <c r="I163" s="61"/>
      <c r="J163" s="61"/>
      <c r="K163" s="61"/>
      <c r="L163" s="61"/>
    </row>
    <row r="164" spans="1:12" ht="13.5" x14ac:dyDescent="0.35">
      <c r="A164" s="47" t="s">
        <v>193</v>
      </c>
      <c r="B164" s="44" t="s">
        <v>112</v>
      </c>
      <c r="C164" s="44" t="s">
        <v>113</v>
      </c>
      <c r="D164" s="44" t="s">
        <v>114</v>
      </c>
      <c r="E164" s="44" t="s">
        <v>115</v>
      </c>
      <c r="F164" s="45" t="s">
        <v>116</v>
      </c>
      <c r="G164" s="46" t="s">
        <v>117</v>
      </c>
      <c r="H164" s="61"/>
      <c r="I164" s="61"/>
      <c r="J164" s="61"/>
      <c r="K164" s="61"/>
      <c r="L164" s="61"/>
    </row>
    <row r="165" spans="1:12" ht="13.5" x14ac:dyDescent="0.35">
      <c r="A165" s="122" t="s">
        <v>194</v>
      </c>
      <c r="B165" s="129">
        <v>6.5860000000000003</v>
      </c>
      <c r="C165" s="130" t="s">
        <v>119</v>
      </c>
      <c r="D165" s="139">
        <v>0</v>
      </c>
      <c r="E165" s="129">
        <f>(D165/B165)</f>
        <v>0</v>
      </c>
      <c r="F165" s="166">
        <v>0</v>
      </c>
      <c r="G165" s="141">
        <f>(F165/B165)</f>
        <v>0</v>
      </c>
      <c r="H165" s="61"/>
      <c r="I165" s="61"/>
      <c r="J165" s="61"/>
      <c r="K165" s="61"/>
      <c r="L165" s="61"/>
    </row>
    <row r="166" spans="1:12" ht="14" thickBot="1" x14ac:dyDescent="0.4">
      <c r="A166" s="123" t="s">
        <v>193</v>
      </c>
      <c r="B166" s="134">
        <v>9.8800000000000008</v>
      </c>
      <c r="C166" s="132" t="s">
        <v>121</v>
      </c>
      <c r="D166" s="142">
        <v>0</v>
      </c>
      <c r="E166" s="134">
        <f>D166/B166</f>
        <v>0</v>
      </c>
      <c r="F166" s="167">
        <v>0</v>
      </c>
      <c r="G166" s="143">
        <f>F166/B166</f>
        <v>0</v>
      </c>
      <c r="H166" s="61"/>
      <c r="I166" s="61"/>
      <c r="J166" s="61"/>
      <c r="K166" s="61"/>
      <c r="L166" s="61"/>
    </row>
    <row r="167" spans="1:12" ht="14" thickBot="1" x14ac:dyDescent="0.4">
      <c r="A167" s="106"/>
      <c r="B167" s="106"/>
      <c r="C167" s="106"/>
      <c r="D167" s="106"/>
      <c r="E167" s="106"/>
      <c r="F167" s="106"/>
      <c r="G167" s="106"/>
      <c r="H167" s="61"/>
      <c r="I167" s="61"/>
      <c r="J167" s="61"/>
      <c r="K167" s="61"/>
      <c r="L167" s="61"/>
    </row>
    <row r="168" spans="1:12" ht="13.5" x14ac:dyDescent="0.35">
      <c r="A168" s="47" t="s">
        <v>195</v>
      </c>
      <c r="B168" s="44" t="s">
        <v>112</v>
      </c>
      <c r="C168" s="44" t="s">
        <v>113</v>
      </c>
      <c r="D168" s="44" t="s">
        <v>114</v>
      </c>
      <c r="E168" s="44" t="s">
        <v>115</v>
      </c>
      <c r="F168" s="45" t="s">
        <v>116</v>
      </c>
      <c r="G168" s="46" t="s">
        <v>117</v>
      </c>
      <c r="H168" s="61"/>
      <c r="I168" s="61"/>
      <c r="J168" s="61"/>
      <c r="K168" s="61"/>
      <c r="L168" s="61"/>
    </row>
    <row r="169" spans="1:12" ht="13.5" x14ac:dyDescent="0.35">
      <c r="A169" s="122" t="s">
        <v>196</v>
      </c>
      <c r="B169" s="129">
        <v>4.3499999999999996</v>
      </c>
      <c r="C169" s="130" t="s">
        <v>119</v>
      </c>
      <c r="D169" s="139">
        <v>0</v>
      </c>
      <c r="E169" s="129">
        <f>(D169/B169)</f>
        <v>0</v>
      </c>
      <c r="F169" s="166">
        <v>0</v>
      </c>
      <c r="G169" s="141">
        <f>(F169/B169)</f>
        <v>0</v>
      </c>
      <c r="H169" s="61"/>
      <c r="I169" s="61"/>
      <c r="J169" s="61"/>
      <c r="K169" s="61"/>
      <c r="L169" s="61"/>
    </row>
    <row r="170" spans="1:12" ht="14" thickBot="1" x14ac:dyDescent="0.4">
      <c r="A170" s="123" t="s">
        <v>195</v>
      </c>
      <c r="B170" s="134">
        <v>6.53</v>
      </c>
      <c r="C170" s="132" t="s">
        <v>121</v>
      </c>
      <c r="D170" s="142">
        <v>0</v>
      </c>
      <c r="E170" s="134">
        <f>D170/B170</f>
        <v>0</v>
      </c>
      <c r="F170" s="167">
        <v>0</v>
      </c>
      <c r="G170" s="143">
        <f>F170/B170</f>
        <v>0</v>
      </c>
      <c r="H170" s="61"/>
      <c r="I170" s="61"/>
      <c r="J170" s="61"/>
      <c r="K170" s="61"/>
      <c r="L170" s="61"/>
    </row>
    <row r="171" spans="1:12" ht="14" thickBot="1" x14ac:dyDescent="0.4">
      <c r="A171" s="106"/>
      <c r="B171" s="106"/>
      <c r="C171" s="106"/>
      <c r="D171" s="106"/>
      <c r="E171" s="106"/>
      <c r="F171" s="106"/>
      <c r="G171" s="106"/>
      <c r="H171" s="61"/>
      <c r="I171" s="61"/>
      <c r="J171" s="61"/>
      <c r="K171" s="61"/>
      <c r="L171" s="61"/>
    </row>
    <row r="172" spans="1:12" ht="13.5" x14ac:dyDescent="0.35">
      <c r="A172" s="47" t="s">
        <v>195</v>
      </c>
      <c r="B172" s="44" t="s">
        <v>112</v>
      </c>
      <c r="C172" s="44" t="s">
        <v>113</v>
      </c>
      <c r="D172" s="44" t="s">
        <v>114</v>
      </c>
      <c r="E172" s="44" t="s">
        <v>115</v>
      </c>
      <c r="F172" s="45" t="s">
        <v>116</v>
      </c>
      <c r="G172" s="46" t="s">
        <v>117</v>
      </c>
      <c r="H172" s="61"/>
      <c r="I172" s="61"/>
      <c r="J172" s="61"/>
      <c r="K172" s="61"/>
      <c r="L172" s="61"/>
    </row>
    <row r="173" spans="1:12" ht="14" thickBot="1" x14ac:dyDescent="0.4">
      <c r="A173" s="127" t="s">
        <v>197</v>
      </c>
      <c r="B173" s="131">
        <v>2.66</v>
      </c>
      <c r="C173" s="132" t="s">
        <v>198</v>
      </c>
      <c r="D173" s="142">
        <v>0</v>
      </c>
      <c r="E173" s="134">
        <f>D173/B173</f>
        <v>0</v>
      </c>
      <c r="F173" s="167">
        <v>0</v>
      </c>
      <c r="G173" s="143">
        <f>F173/B173</f>
        <v>0</v>
      </c>
      <c r="H173" s="61"/>
      <c r="I173" s="61"/>
      <c r="J173" s="61"/>
      <c r="K173" s="61"/>
      <c r="L173" s="61"/>
    </row>
    <row r="174" spans="1:12" ht="14" thickBot="1" x14ac:dyDescent="0.4">
      <c r="A174" s="106"/>
      <c r="B174" s="106"/>
      <c r="C174" s="106"/>
      <c r="D174" s="106"/>
      <c r="E174" s="106"/>
      <c r="F174" s="106"/>
      <c r="G174" s="106"/>
      <c r="H174" s="61"/>
      <c r="I174" s="61"/>
      <c r="J174" s="61"/>
      <c r="K174" s="61"/>
      <c r="L174" s="61"/>
    </row>
    <row r="175" spans="1:12" ht="13.5" x14ac:dyDescent="0.35">
      <c r="A175" s="47" t="s">
        <v>199</v>
      </c>
      <c r="B175" s="44" t="s">
        <v>112</v>
      </c>
      <c r="C175" s="44" t="s">
        <v>113</v>
      </c>
      <c r="D175" s="44" t="s">
        <v>114</v>
      </c>
      <c r="E175" s="44" t="s">
        <v>115</v>
      </c>
      <c r="F175" s="45" t="s">
        <v>116</v>
      </c>
      <c r="G175" s="46" t="s">
        <v>117</v>
      </c>
      <c r="H175" s="61"/>
      <c r="I175" s="61"/>
      <c r="J175" s="61"/>
      <c r="K175" s="61"/>
      <c r="L175" s="61"/>
    </row>
    <row r="176" spans="1:12" ht="13.5" x14ac:dyDescent="0.35">
      <c r="A176" s="122" t="s">
        <v>200</v>
      </c>
      <c r="B176" s="129">
        <v>8.5299999999999994</v>
      </c>
      <c r="C176" s="130" t="s">
        <v>119</v>
      </c>
      <c r="D176" s="139">
        <v>0</v>
      </c>
      <c r="E176" s="129">
        <f>(D176/B176)</f>
        <v>0</v>
      </c>
      <c r="F176" s="166">
        <v>0</v>
      </c>
      <c r="G176" s="141">
        <f>(F176/B176)</f>
        <v>0</v>
      </c>
      <c r="H176" s="61"/>
      <c r="I176" s="61"/>
      <c r="J176" s="61"/>
      <c r="K176" s="61"/>
      <c r="L176" s="61"/>
    </row>
    <row r="177" spans="1:12" ht="14" thickBot="1" x14ac:dyDescent="0.4">
      <c r="A177" s="123" t="s">
        <v>201</v>
      </c>
      <c r="B177" s="131">
        <v>12.8</v>
      </c>
      <c r="C177" s="132" t="s">
        <v>121</v>
      </c>
      <c r="D177" s="142">
        <v>0</v>
      </c>
      <c r="E177" s="134">
        <f>D177/B177</f>
        <v>0</v>
      </c>
      <c r="F177" s="167">
        <v>0</v>
      </c>
      <c r="G177" s="143">
        <f>F177/B177</f>
        <v>0</v>
      </c>
      <c r="H177" s="61"/>
      <c r="I177" s="61"/>
      <c r="J177" s="61"/>
      <c r="K177" s="61"/>
      <c r="L177" s="61"/>
    </row>
    <row r="178" spans="1:12" ht="14" thickBot="1" x14ac:dyDescent="0.4">
      <c r="A178" s="106"/>
      <c r="B178" s="106"/>
      <c r="C178" s="106"/>
      <c r="D178" s="106"/>
      <c r="E178" s="106"/>
      <c r="F178" s="106"/>
      <c r="G178" s="106"/>
      <c r="H178" s="61"/>
      <c r="I178" s="61"/>
      <c r="J178" s="61"/>
      <c r="K178" s="61"/>
      <c r="L178" s="61"/>
    </row>
    <row r="179" spans="1:12" ht="13.5" x14ac:dyDescent="0.35">
      <c r="A179" s="47" t="s">
        <v>201</v>
      </c>
      <c r="B179" s="44" t="s">
        <v>112</v>
      </c>
      <c r="C179" s="44" t="s">
        <v>113</v>
      </c>
      <c r="D179" s="44" t="s">
        <v>114</v>
      </c>
      <c r="E179" s="44" t="s">
        <v>115</v>
      </c>
      <c r="F179" s="45" t="s">
        <v>116</v>
      </c>
      <c r="G179" s="46" t="s">
        <v>117</v>
      </c>
      <c r="H179" s="61"/>
      <c r="I179" s="61"/>
      <c r="J179" s="61"/>
      <c r="K179" s="61"/>
      <c r="L179" s="61"/>
    </row>
    <row r="180" spans="1:12" ht="13.5" x14ac:dyDescent="0.35">
      <c r="A180" s="122" t="s">
        <v>202</v>
      </c>
      <c r="B180" s="129">
        <v>10.199999999999999</v>
      </c>
      <c r="C180" s="130" t="s">
        <v>119</v>
      </c>
      <c r="D180" s="139">
        <v>0</v>
      </c>
      <c r="E180" s="129">
        <f>(D180/B180)</f>
        <v>0</v>
      </c>
      <c r="F180" s="166">
        <v>0</v>
      </c>
      <c r="G180" s="141">
        <f>(F180/B180)</f>
        <v>0</v>
      </c>
      <c r="H180" s="61"/>
      <c r="I180" s="61"/>
      <c r="J180" s="61"/>
      <c r="K180" s="61"/>
      <c r="L180" s="61"/>
    </row>
    <row r="181" spans="1:12" ht="14" thickBot="1" x14ac:dyDescent="0.4">
      <c r="A181" s="123" t="s">
        <v>201</v>
      </c>
      <c r="B181" s="131">
        <v>15.3</v>
      </c>
      <c r="C181" s="132" t="s">
        <v>121</v>
      </c>
      <c r="D181" s="142">
        <v>0</v>
      </c>
      <c r="E181" s="134">
        <f>D181/B181</f>
        <v>0</v>
      </c>
      <c r="F181" s="167">
        <v>0</v>
      </c>
      <c r="G181" s="143">
        <f>F181/B181</f>
        <v>0</v>
      </c>
      <c r="H181" s="61"/>
      <c r="I181" s="61"/>
      <c r="J181" s="61"/>
      <c r="K181" s="61"/>
      <c r="L181" s="61"/>
    </row>
    <row r="182" spans="1:12" ht="14" thickBot="1" x14ac:dyDescent="0.4">
      <c r="A182" s="106"/>
      <c r="B182" s="106"/>
      <c r="C182" s="106"/>
      <c r="D182" s="106"/>
      <c r="E182" s="106"/>
      <c r="F182" s="106"/>
      <c r="G182" s="106"/>
      <c r="H182" s="61"/>
      <c r="I182" s="61"/>
      <c r="J182" s="61"/>
      <c r="K182" s="61"/>
      <c r="L182" s="61"/>
    </row>
    <row r="183" spans="1:12" ht="13.5" x14ac:dyDescent="0.35">
      <c r="A183" s="47" t="s">
        <v>203</v>
      </c>
      <c r="B183" s="44" t="s">
        <v>112</v>
      </c>
      <c r="C183" s="44" t="s">
        <v>113</v>
      </c>
      <c r="D183" s="44" t="s">
        <v>114</v>
      </c>
      <c r="E183" s="44" t="s">
        <v>115</v>
      </c>
      <c r="F183" s="45" t="s">
        <v>116</v>
      </c>
      <c r="G183" s="46" t="s">
        <v>117</v>
      </c>
      <c r="H183" s="61"/>
      <c r="I183" s="61"/>
      <c r="J183" s="61"/>
      <c r="K183" s="61"/>
      <c r="L183" s="61"/>
    </row>
    <row r="184" spans="1:12" ht="13.5" x14ac:dyDescent="0.35">
      <c r="A184" s="122" t="s">
        <v>204</v>
      </c>
      <c r="B184" s="129">
        <v>20.466000000000001</v>
      </c>
      <c r="C184" s="130" t="s">
        <v>119</v>
      </c>
      <c r="D184" s="139">
        <v>0</v>
      </c>
      <c r="E184" s="129">
        <f>(D184/B184)</f>
        <v>0</v>
      </c>
      <c r="F184" s="166">
        <v>0</v>
      </c>
      <c r="G184" s="141">
        <f>(F184/B184)</f>
        <v>0</v>
      </c>
      <c r="H184" s="61"/>
      <c r="I184" s="61"/>
      <c r="J184" s="61"/>
      <c r="K184" s="61"/>
      <c r="L184" s="61"/>
    </row>
    <row r="185" spans="1:12" ht="14" thickBot="1" x14ac:dyDescent="0.4">
      <c r="A185" s="123" t="s">
        <v>203</v>
      </c>
      <c r="B185" s="131">
        <v>30.7</v>
      </c>
      <c r="C185" s="132" t="s">
        <v>121</v>
      </c>
      <c r="D185" s="142">
        <v>0</v>
      </c>
      <c r="E185" s="134">
        <f>D185/B185</f>
        <v>0</v>
      </c>
      <c r="F185" s="167">
        <v>0</v>
      </c>
      <c r="G185" s="143">
        <f>F185/B185</f>
        <v>0</v>
      </c>
      <c r="H185" s="61"/>
      <c r="I185" s="61"/>
      <c r="J185" s="61"/>
      <c r="K185" s="61"/>
      <c r="L185" s="61"/>
    </row>
    <row r="186" spans="1:12" ht="14" thickBot="1" x14ac:dyDescent="0.4">
      <c r="A186" s="120"/>
      <c r="B186" s="106"/>
      <c r="C186" s="135"/>
      <c r="D186" s="106"/>
      <c r="E186" s="106"/>
      <c r="F186" s="106"/>
      <c r="G186" s="168"/>
      <c r="H186" s="61"/>
      <c r="I186" s="61"/>
      <c r="J186" s="61"/>
      <c r="K186" s="61"/>
      <c r="L186" s="61"/>
    </row>
    <row r="187" spans="1:12" ht="13.5" x14ac:dyDescent="0.35">
      <c r="A187" s="47" t="s">
        <v>205</v>
      </c>
      <c r="B187" s="44" t="s">
        <v>112</v>
      </c>
      <c r="C187" s="44" t="s">
        <v>113</v>
      </c>
      <c r="D187" s="44" t="s">
        <v>114</v>
      </c>
      <c r="E187" s="44" t="s">
        <v>115</v>
      </c>
      <c r="F187" s="45" t="s">
        <v>116</v>
      </c>
      <c r="G187" s="46" t="s">
        <v>117</v>
      </c>
      <c r="H187" s="61"/>
      <c r="I187" s="61"/>
      <c r="J187" s="61"/>
      <c r="K187" s="61"/>
      <c r="L187" s="61"/>
    </row>
    <row r="188" spans="1:12" ht="13.5" x14ac:dyDescent="0.35">
      <c r="A188" s="122" t="s">
        <v>206</v>
      </c>
      <c r="B188" s="129">
        <v>3.13</v>
      </c>
      <c r="C188" s="130" t="s">
        <v>119</v>
      </c>
      <c r="D188" s="139">
        <v>0</v>
      </c>
      <c r="E188" s="129">
        <f>(D188/B188)</f>
        <v>0</v>
      </c>
      <c r="F188" s="166">
        <v>0</v>
      </c>
      <c r="G188" s="141">
        <f>(F188/B188)</f>
        <v>0</v>
      </c>
      <c r="H188" s="61"/>
      <c r="I188" s="61"/>
      <c r="J188" s="61"/>
      <c r="K188" s="61"/>
      <c r="L188" s="61"/>
    </row>
    <row r="189" spans="1:12" ht="14" thickBot="1" x14ac:dyDescent="0.4">
      <c r="A189" s="123" t="s">
        <v>205</v>
      </c>
      <c r="B189" s="131">
        <v>4.7</v>
      </c>
      <c r="C189" s="132" t="s">
        <v>121</v>
      </c>
      <c r="D189" s="142">
        <v>0</v>
      </c>
      <c r="E189" s="129">
        <f>(D189/B189)</f>
        <v>0</v>
      </c>
      <c r="F189" s="167">
        <v>0</v>
      </c>
      <c r="G189" s="141">
        <f>(F189/B189)</f>
        <v>0</v>
      </c>
      <c r="H189" s="61"/>
      <c r="I189" s="61"/>
      <c r="J189" s="61"/>
      <c r="K189" s="61"/>
      <c r="L189" s="61"/>
    </row>
    <row r="190" spans="1:12" ht="14" thickBot="1" x14ac:dyDescent="0.4">
      <c r="A190" s="106"/>
      <c r="B190" s="106"/>
      <c r="C190" s="106"/>
      <c r="D190" s="106"/>
      <c r="E190" s="106"/>
      <c r="F190" s="106"/>
      <c r="G190" s="106"/>
      <c r="H190" s="61"/>
      <c r="I190" s="61"/>
      <c r="J190" s="61"/>
      <c r="K190" s="61"/>
      <c r="L190" s="61"/>
    </row>
    <row r="191" spans="1:12" ht="13.5" x14ac:dyDescent="0.35">
      <c r="A191" s="47" t="s">
        <v>207</v>
      </c>
      <c r="B191" s="44" t="s">
        <v>112</v>
      </c>
      <c r="C191" s="44" t="s">
        <v>113</v>
      </c>
      <c r="D191" s="44" t="s">
        <v>114</v>
      </c>
      <c r="E191" s="44" t="s">
        <v>115</v>
      </c>
      <c r="F191" s="45" t="s">
        <v>116</v>
      </c>
      <c r="G191" s="46" t="s">
        <v>117</v>
      </c>
      <c r="H191" s="61"/>
      <c r="I191" s="61"/>
      <c r="J191" s="61"/>
      <c r="K191" s="61"/>
      <c r="L191" s="61"/>
    </row>
    <row r="192" spans="1:12" ht="13.5" x14ac:dyDescent="0.35">
      <c r="A192" s="122" t="s">
        <v>202</v>
      </c>
      <c r="B192" s="129">
        <v>10.3</v>
      </c>
      <c r="C192" s="130" t="s">
        <v>119</v>
      </c>
      <c r="D192" s="139">
        <v>0</v>
      </c>
      <c r="E192" s="129">
        <f>(D192/B192)</f>
        <v>0</v>
      </c>
      <c r="F192" s="166">
        <v>0</v>
      </c>
      <c r="G192" s="141">
        <f>(F192/B192)</f>
        <v>0</v>
      </c>
      <c r="H192" s="61"/>
      <c r="I192" s="61"/>
      <c r="J192" s="61"/>
      <c r="K192" s="61"/>
      <c r="L192" s="61"/>
    </row>
    <row r="193" spans="1:12" ht="14" thickBot="1" x14ac:dyDescent="0.4">
      <c r="A193" s="123" t="s">
        <v>207</v>
      </c>
      <c r="B193" s="131">
        <v>15.5</v>
      </c>
      <c r="C193" s="132" t="s">
        <v>121</v>
      </c>
      <c r="D193" s="142">
        <v>0</v>
      </c>
      <c r="E193" s="134">
        <f>D193/B193</f>
        <v>0</v>
      </c>
      <c r="F193" s="167">
        <v>0</v>
      </c>
      <c r="G193" s="143">
        <f>F193/B193</f>
        <v>0</v>
      </c>
      <c r="H193" s="61"/>
      <c r="I193" s="61"/>
      <c r="J193" s="61"/>
      <c r="K193" s="61"/>
      <c r="L193" s="61"/>
    </row>
    <row r="194" spans="1:12" ht="14" thickBot="1" x14ac:dyDescent="0.4">
      <c r="A194" s="106"/>
      <c r="B194" s="106"/>
      <c r="C194" s="106"/>
      <c r="D194" s="106"/>
      <c r="E194" s="106"/>
      <c r="F194" s="106"/>
      <c r="G194" s="106"/>
      <c r="H194" s="61"/>
      <c r="I194" s="61"/>
      <c r="J194" s="61"/>
      <c r="K194" s="61"/>
      <c r="L194" s="61"/>
    </row>
    <row r="195" spans="1:12" ht="13.5" x14ac:dyDescent="0.35">
      <c r="A195" s="47" t="s">
        <v>208</v>
      </c>
      <c r="B195" s="44" t="s">
        <v>112</v>
      </c>
      <c r="C195" s="44" t="s">
        <v>113</v>
      </c>
      <c r="D195" s="44" t="s">
        <v>114</v>
      </c>
      <c r="E195" s="44" t="s">
        <v>115</v>
      </c>
      <c r="F195" s="45" t="s">
        <v>116</v>
      </c>
      <c r="G195" s="46" t="s">
        <v>117</v>
      </c>
      <c r="H195" s="61"/>
      <c r="I195" s="61"/>
      <c r="J195" s="61"/>
      <c r="K195" s="61"/>
      <c r="L195" s="61"/>
    </row>
    <row r="196" spans="1:12" ht="13.5" x14ac:dyDescent="0.35">
      <c r="A196" s="122" t="s">
        <v>202</v>
      </c>
      <c r="B196" s="129">
        <v>8.73</v>
      </c>
      <c r="C196" s="130" t="s">
        <v>119</v>
      </c>
      <c r="D196" s="139">
        <v>0</v>
      </c>
      <c r="E196" s="129">
        <f>(D196/B196)</f>
        <v>0</v>
      </c>
      <c r="F196" s="166">
        <v>0</v>
      </c>
      <c r="G196" s="141">
        <f>(F196/B196)</f>
        <v>0</v>
      </c>
      <c r="H196" s="61"/>
      <c r="I196" s="61"/>
      <c r="J196" s="61"/>
      <c r="K196" s="61"/>
      <c r="L196" s="61"/>
    </row>
    <row r="197" spans="1:12" ht="14" thickBot="1" x14ac:dyDescent="0.4">
      <c r="A197" s="123" t="s">
        <v>208</v>
      </c>
      <c r="B197" s="131">
        <v>13.1</v>
      </c>
      <c r="C197" s="132" t="s">
        <v>121</v>
      </c>
      <c r="D197" s="142">
        <v>0</v>
      </c>
      <c r="E197" s="134">
        <f>D197/B197</f>
        <v>0</v>
      </c>
      <c r="F197" s="167">
        <v>0</v>
      </c>
      <c r="G197" s="143">
        <f>F197/B197</f>
        <v>0</v>
      </c>
      <c r="H197" s="61"/>
      <c r="I197" s="61"/>
      <c r="J197" s="61"/>
      <c r="K197" s="61"/>
      <c r="L197" s="61"/>
    </row>
    <row r="198" spans="1:12" ht="14" thickBot="1" x14ac:dyDescent="0.4">
      <c r="A198" s="106"/>
      <c r="B198" s="106"/>
      <c r="C198" s="106"/>
      <c r="D198" s="106"/>
      <c r="E198" s="106"/>
      <c r="F198" s="106"/>
      <c r="G198" s="106"/>
      <c r="H198" s="61"/>
      <c r="I198" s="61"/>
      <c r="J198" s="61"/>
      <c r="K198" s="61"/>
      <c r="L198" s="61"/>
    </row>
    <row r="199" spans="1:12" ht="13.5" x14ac:dyDescent="0.35">
      <c r="A199" s="47" t="s">
        <v>209</v>
      </c>
      <c r="B199" s="44" t="s">
        <v>112</v>
      </c>
      <c r="C199" s="44" t="s">
        <v>113</v>
      </c>
      <c r="D199" s="44" t="s">
        <v>114</v>
      </c>
      <c r="E199" s="44" t="s">
        <v>115</v>
      </c>
      <c r="F199" s="45" t="s">
        <v>116</v>
      </c>
      <c r="G199" s="46" t="s">
        <v>117</v>
      </c>
      <c r="H199" s="61"/>
      <c r="I199" s="61"/>
      <c r="J199" s="61"/>
      <c r="K199" s="61"/>
      <c r="L199" s="61"/>
    </row>
    <row r="200" spans="1:12" ht="13.5" x14ac:dyDescent="0.35">
      <c r="A200" s="122" t="s">
        <v>210</v>
      </c>
      <c r="B200" s="129">
        <v>5</v>
      </c>
      <c r="C200" s="130" t="s">
        <v>119</v>
      </c>
      <c r="D200" s="139">
        <v>0</v>
      </c>
      <c r="E200" s="129">
        <f>(D200/B200)</f>
        <v>0</v>
      </c>
      <c r="F200" s="166">
        <v>0</v>
      </c>
      <c r="G200" s="141">
        <f>(F200/B200)</f>
        <v>0</v>
      </c>
      <c r="H200" s="61"/>
      <c r="I200" s="61"/>
      <c r="J200" s="61"/>
      <c r="K200" s="61"/>
      <c r="L200" s="61"/>
    </row>
    <row r="201" spans="1:12" ht="14" thickBot="1" x14ac:dyDescent="0.4">
      <c r="A201" s="123" t="s">
        <v>209</v>
      </c>
      <c r="B201" s="131">
        <v>7.5</v>
      </c>
      <c r="C201" s="132" t="s">
        <v>121</v>
      </c>
      <c r="D201" s="142">
        <v>0</v>
      </c>
      <c r="E201" s="134">
        <f>D201/B201</f>
        <v>0</v>
      </c>
      <c r="F201" s="167">
        <v>0</v>
      </c>
      <c r="G201" s="143">
        <f>F201/B201</f>
        <v>0</v>
      </c>
      <c r="H201" s="61"/>
      <c r="I201" s="61"/>
      <c r="J201" s="61"/>
      <c r="K201" s="61"/>
      <c r="L201" s="61"/>
    </row>
    <row r="202" spans="1:12" ht="14" thickBot="1" x14ac:dyDescent="0.4">
      <c r="A202" s="106"/>
      <c r="B202" s="106"/>
      <c r="C202" s="106"/>
      <c r="D202" s="106"/>
      <c r="E202" s="106"/>
      <c r="F202" s="106"/>
      <c r="G202" s="106"/>
      <c r="H202" s="61"/>
      <c r="I202" s="61"/>
      <c r="J202" s="61"/>
      <c r="K202" s="61"/>
      <c r="L202" s="61"/>
    </row>
    <row r="203" spans="1:12" ht="13.5" x14ac:dyDescent="0.35">
      <c r="A203" s="47" t="s">
        <v>211</v>
      </c>
      <c r="B203" s="44" t="s">
        <v>112</v>
      </c>
      <c r="C203" s="44" t="s">
        <v>113</v>
      </c>
      <c r="D203" s="44" t="s">
        <v>114</v>
      </c>
      <c r="E203" s="44" t="s">
        <v>115</v>
      </c>
      <c r="F203" s="45" t="s">
        <v>116</v>
      </c>
      <c r="G203" s="46" t="s">
        <v>117</v>
      </c>
      <c r="H203" s="61"/>
      <c r="I203" s="61"/>
      <c r="J203" s="61"/>
      <c r="K203" s="61"/>
      <c r="L203" s="61"/>
    </row>
    <row r="204" spans="1:12" ht="13.5" x14ac:dyDescent="0.35">
      <c r="A204" s="122" t="s">
        <v>212</v>
      </c>
      <c r="B204" s="129">
        <v>4.4000000000000004</v>
      </c>
      <c r="C204" s="130" t="s">
        <v>119</v>
      </c>
      <c r="D204" s="139">
        <v>0</v>
      </c>
      <c r="E204" s="129">
        <f>(D204/B204)</f>
        <v>0</v>
      </c>
      <c r="F204" s="166">
        <v>0</v>
      </c>
      <c r="G204" s="141">
        <f>(F204/B204)</f>
        <v>0</v>
      </c>
      <c r="H204" s="61"/>
      <c r="I204" s="61"/>
      <c r="J204" s="61"/>
      <c r="K204" s="61"/>
      <c r="L204" s="61"/>
    </row>
    <row r="205" spans="1:12" ht="14" thickBot="1" x14ac:dyDescent="0.4">
      <c r="A205" s="123" t="s">
        <v>211</v>
      </c>
      <c r="B205" s="131">
        <v>6.6</v>
      </c>
      <c r="C205" s="132" t="s">
        <v>121</v>
      </c>
      <c r="D205" s="142">
        <v>0</v>
      </c>
      <c r="E205" s="134">
        <f>D205/B205</f>
        <v>0</v>
      </c>
      <c r="F205" s="167">
        <v>0</v>
      </c>
      <c r="G205" s="143">
        <f>F205/B205</f>
        <v>0</v>
      </c>
      <c r="H205" s="61"/>
      <c r="I205" s="61"/>
      <c r="J205" s="61"/>
      <c r="K205" s="61"/>
      <c r="L205" s="61"/>
    </row>
    <row r="206" spans="1:12" ht="14" thickBot="1" x14ac:dyDescent="0.4">
      <c r="A206" s="106"/>
      <c r="B206" s="106"/>
      <c r="C206" s="106"/>
      <c r="D206" s="106"/>
      <c r="E206" s="106"/>
      <c r="F206" s="106"/>
      <c r="G206" s="106"/>
      <c r="H206" s="61"/>
      <c r="I206" s="61"/>
      <c r="J206" s="61"/>
      <c r="K206" s="61"/>
      <c r="L206" s="61"/>
    </row>
    <row r="207" spans="1:12" ht="13.5" x14ac:dyDescent="0.35">
      <c r="A207" s="47" t="s">
        <v>213</v>
      </c>
      <c r="B207" s="44" t="s">
        <v>112</v>
      </c>
      <c r="C207" s="44" t="s">
        <v>113</v>
      </c>
      <c r="D207" s="44" t="s">
        <v>114</v>
      </c>
      <c r="E207" s="44" t="s">
        <v>115</v>
      </c>
      <c r="F207" s="45" t="s">
        <v>116</v>
      </c>
      <c r="G207" s="46" t="s">
        <v>117</v>
      </c>
      <c r="H207" s="61"/>
      <c r="I207" s="61"/>
      <c r="J207" s="61"/>
      <c r="K207" s="61"/>
      <c r="L207" s="61"/>
    </row>
    <row r="208" spans="1:12" ht="13.5" x14ac:dyDescent="0.35">
      <c r="A208" s="122" t="s">
        <v>214</v>
      </c>
      <c r="B208" s="129">
        <v>5.8</v>
      </c>
      <c r="C208" s="130" t="s">
        <v>119</v>
      </c>
      <c r="D208" s="139">
        <v>0</v>
      </c>
      <c r="E208" s="169">
        <f>(D208/B208)</f>
        <v>0</v>
      </c>
      <c r="F208" s="170">
        <v>0</v>
      </c>
      <c r="G208" s="171">
        <f>(F208/B208)</f>
        <v>0</v>
      </c>
      <c r="H208" s="67"/>
      <c r="I208" s="61"/>
      <c r="J208" s="61"/>
      <c r="K208" s="61"/>
      <c r="L208" s="61"/>
    </row>
    <row r="209" spans="1:12" ht="14" thickBot="1" x14ac:dyDescent="0.4">
      <c r="A209" s="123" t="s">
        <v>215</v>
      </c>
      <c r="B209" s="131">
        <v>8.6999999999999993</v>
      </c>
      <c r="C209" s="132" t="s">
        <v>121</v>
      </c>
      <c r="D209" s="142">
        <v>0</v>
      </c>
      <c r="E209" s="138">
        <f>(D209/B209)</f>
        <v>0</v>
      </c>
      <c r="F209" s="162">
        <v>0</v>
      </c>
      <c r="G209" s="172">
        <f>(F209/B209)</f>
        <v>0</v>
      </c>
      <c r="H209" s="61"/>
      <c r="I209" s="61"/>
      <c r="J209" s="61"/>
      <c r="K209" s="61"/>
      <c r="L209" s="61"/>
    </row>
    <row r="210" spans="1:12" ht="14" thickBot="1" x14ac:dyDescent="0.4">
      <c r="A210" s="106"/>
      <c r="B210" s="106"/>
      <c r="C210" s="106"/>
      <c r="D210" s="106"/>
      <c r="E210" s="173"/>
      <c r="F210" s="106"/>
      <c r="G210" s="106"/>
      <c r="H210" s="61"/>
      <c r="I210" s="61"/>
      <c r="J210" s="61"/>
      <c r="K210" s="61"/>
      <c r="L210" s="61"/>
    </row>
    <row r="211" spans="1:12" ht="13.5" x14ac:dyDescent="0.35">
      <c r="A211" s="47" t="s">
        <v>216</v>
      </c>
      <c r="B211" s="44" t="s">
        <v>112</v>
      </c>
      <c r="C211" s="44" t="s">
        <v>113</v>
      </c>
      <c r="D211" s="44" t="s">
        <v>114</v>
      </c>
      <c r="E211" s="44" t="s">
        <v>115</v>
      </c>
      <c r="F211" s="45" t="s">
        <v>116</v>
      </c>
      <c r="G211" s="46" t="s">
        <v>117</v>
      </c>
      <c r="H211" s="61"/>
      <c r="I211" s="61"/>
      <c r="J211" s="61"/>
      <c r="K211" s="61"/>
      <c r="L211" s="61"/>
    </row>
    <row r="212" spans="1:12" ht="13.5" x14ac:dyDescent="0.35">
      <c r="A212" s="122" t="s">
        <v>217</v>
      </c>
      <c r="B212" s="129">
        <v>8.07</v>
      </c>
      <c r="C212" s="130" t="s">
        <v>218</v>
      </c>
      <c r="D212" s="174">
        <v>0</v>
      </c>
      <c r="E212" s="169">
        <f>(D212/B212)</f>
        <v>0</v>
      </c>
      <c r="F212" s="170">
        <v>0</v>
      </c>
      <c r="G212" s="171">
        <f>(F212/B212)</f>
        <v>0</v>
      </c>
      <c r="H212" s="61"/>
      <c r="I212" s="61"/>
      <c r="J212" s="61"/>
      <c r="K212" s="61"/>
      <c r="L212" s="61"/>
    </row>
    <row r="213" spans="1:12" ht="14" thickBot="1" x14ac:dyDescent="0.4">
      <c r="A213" s="123" t="s">
        <v>215</v>
      </c>
      <c r="B213" s="131">
        <v>12.1</v>
      </c>
      <c r="C213" s="132" t="s">
        <v>219</v>
      </c>
      <c r="D213" s="154">
        <v>0</v>
      </c>
      <c r="E213" s="138">
        <f>(D213/B213)</f>
        <v>0</v>
      </c>
      <c r="F213" s="151">
        <v>0</v>
      </c>
      <c r="G213" s="172">
        <f>(F213/B213)</f>
        <v>0</v>
      </c>
      <c r="H213" s="61"/>
      <c r="I213" s="61"/>
      <c r="J213" s="61"/>
      <c r="K213" s="61"/>
      <c r="L213" s="61"/>
    </row>
    <row r="214" spans="1:12" ht="14" thickBot="1" x14ac:dyDescent="0.4">
      <c r="A214" s="106"/>
      <c r="B214" s="106"/>
      <c r="C214" s="106"/>
      <c r="D214" s="106"/>
      <c r="E214" s="106"/>
      <c r="F214" s="106"/>
      <c r="G214" s="106"/>
      <c r="H214" s="61"/>
      <c r="I214" s="61"/>
      <c r="J214" s="61"/>
      <c r="K214" s="61"/>
      <c r="L214" s="61"/>
    </row>
    <row r="215" spans="1:12" ht="13.5" x14ac:dyDescent="0.35">
      <c r="A215" s="47" t="s">
        <v>220</v>
      </c>
      <c r="B215" s="44" t="s">
        <v>112</v>
      </c>
      <c r="C215" s="44" t="s">
        <v>113</v>
      </c>
      <c r="D215" s="44" t="s">
        <v>114</v>
      </c>
      <c r="E215" s="44" t="s">
        <v>115</v>
      </c>
      <c r="F215" s="45" t="s">
        <v>116</v>
      </c>
      <c r="G215" s="46" t="s">
        <v>117</v>
      </c>
      <c r="H215" s="61"/>
      <c r="I215" s="61"/>
      <c r="J215" s="61"/>
      <c r="K215" s="61"/>
      <c r="L215" s="61"/>
    </row>
    <row r="216" spans="1:12" ht="13.5" x14ac:dyDescent="0.35">
      <c r="A216" s="122" t="s">
        <v>221</v>
      </c>
      <c r="B216" s="129">
        <v>7.47</v>
      </c>
      <c r="C216" s="130" t="s">
        <v>119</v>
      </c>
      <c r="D216" s="139">
        <v>0</v>
      </c>
      <c r="E216" s="169">
        <f>(D216/B216)</f>
        <v>0</v>
      </c>
      <c r="F216" s="170">
        <v>0</v>
      </c>
      <c r="G216" s="171">
        <f>(F216/B216)</f>
        <v>0</v>
      </c>
      <c r="H216" s="61"/>
      <c r="I216" s="61"/>
      <c r="J216" s="61"/>
      <c r="K216" s="61"/>
      <c r="L216" s="61"/>
    </row>
    <row r="217" spans="1:12" ht="14" thickBot="1" x14ac:dyDescent="0.4">
      <c r="A217" s="123" t="s">
        <v>222</v>
      </c>
      <c r="B217" s="131">
        <v>11.2</v>
      </c>
      <c r="C217" s="132" t="s">
        <v>121</v>
      </c>
      <c r="D217" s="142">
        <v>0</v>
      </c>
      <c r="E217" s="138">
        <f>(D217/B217)</f>
        <v>0</v>
      </c>
      <c r="F217" s="162">
        <v>0</v>
      </c>
      <c r="G217" s="172">
        <f>(F217/B217)</f>
        <v>0</v>
      </c>
      <c r="H217" s="61"/>
      <c r="I217" s="61"/>
      <c r="J217" s="61"/>
      <c r="K217" s="61"/>
      <c r="L217" s="61"/>
    </row>
    <row r="218" spans="1:12" ht="14" thickBot="1" x14ac:dyDescent="0.4">
      <c r="A218" s="106"/>
      <c r="B218" s="106"/>
      <c r="C218" s="106"/>
      <c r="D218" s="106"/>
      <c r="E218" s="106"/>
      <c r="F218" s="106"/>
      <c r="G218" s="106"/>
      <c r="H218" s="61"/>
      <c r="I218" s="61"/>
      <c r="J218" s="61"/>
      <c r="K218" s="61"/>
      <c r="L218" s="61"/>
    </row>
    <row r="219" spans="1:12" ht="13.5" x14ac:dyDescent="0.35">
      <c r="A219" s="47" t="s">
        <v>223</v>
      </c>
      <c r="B219" s="44" t="s">
        <v>112</v>
      </c>
      <c r="C219" s="44" t="s">
        <v>113</v>
      </c>
      <c r="D219" s="44" t="s">
        <v>114</v>
      </c>
      <c r="E219" s="44" t="s">
        <v>115</v>
      </c>
      <c r="F219" s="45" t="s">
        <v>116</v>
      </c>
      <c r="G219" s="46" t="s">
        <v>117</v>
      </c>
      <c r="H219" s="61"/>
      <c r="I219" s="61"/>
      <c r="J219" s="61"/>
      <c r="K219" s="61"/>
      <c r="L219" s="61"/>
    </row>
    <row r="220" spans="1:12" ht="13.5" x14ac:dyDescent="0.35">
      <c r="A220" s="122" t="s">
        <v>221</v>
      </c>
      <c r="B220" s="129">
        <v>4.3</v>
      </c>
      <c r="C220" s="130" t="s">
        <v>119</v>
      </c>
      <c r="D220" s="139">
        <v>0</v>
      </c>
      <c r="E220" s="169">
        <f>(D220/B220)</f>
        <v>0</v>
      </c>
      <c r="F220" s="170">
        <v>0</v>
      </c>
      <c r="G220" s="171">
        <f>(F220/B220)</f>
        <v>0</v>
      </c>
      <c r="H220" s="61"/>
      <c r="I220" s="61"/>
      <c r="J220" s="61"/>
      <c r="K220" s="61"/>
      <c r="L220" s="61"/>
    </row>
    <row r="221" spans="1:12" ht="14" thickBot="1" x14ac:dyDescent="0.4">
      <c r="A221" s="123" t="s">
        <v>215</v>
      </c>
      <c r="B221" s="131">
        <v>6.5</v>
      </c>
      <c r="C221" s="132" t="s">
        <v>121</v>
      </c>
      <c r="D221" s="142">
        <v>0</v>
      </c>
      <c r="E221" s="138">
        <f>(D221/B221)</f>
        <v>0</v>
      </c>
      <c r="F221" s="162">
        <v>0</v>
      </c>
      <c r="G221" s="175">
        <f>(F221/B221)</f>
        <v>0</v>
      </c>
      <c r="H221" s="61"/>
      <c r="I221" s="61"/>
      <c r="J221" s="61"/>
      <c r="K221" s="61"/>
      <c r="L221" s="61"/>
    </row>
    <row r="222" spans="1:12" ht="16.5" x14ac:dyDescent="0.45">
      <c r="A222" s="21"/>
      <c r="B222" s="21"/>
      <c r="C222" s="21"/>
      <c r="D222" s="22"/>
      <c r="E222" s="22"/>
      <c r="F222" s="22"/>
      <c r="G222" s="22"/>
      <c r="H222" s="41"/>
    </row>
    <row r="223" spans="1:12" ht="16.5" x14ac:dyDescent="0.45">
      <c r="A223" s="36"/>
      <c r="B223" s="16"/>
      <c r="C223" s="16"/>
      <c r="D223" s="16"/>
      <c r="E223" s="16"/>
      <c r="F223" s="16"/>
      <c r="G223" s="16"/>
      <c r="H223" s="16"/>
    </row>
    <row r="224" spans="1:12" ht="16.5" x14ac:dyDescent="0.45">
      <c r="A224" s="36"/>
      <c r="B224" s="16"/>
      <c r="C224" s="16"/>
      <c r="D224" s="16"/>
      <c r="E224" s="16"/>
      <c r="F224" s="16"/>
      <c r="G224" s="16"/>
      <c r="H224" s="16"/>
    </row>
    <row r="225" spans="1:8" ht="16.5" x14ac:dyDescent="0.45">
      <c r="A225" s="16"/>
      <c r="B225" s="16"/>
      <c r="C225" s="16"/>
      <c r="D225" s="17"/>
      <c r="E225" s="17"/>
      <c r="F225" s="17"/>
      <c r="G225" s="17"/>
      <c r="H225" s="17"/>
    </row>
  </sheetData>
  <pageMargins left="0.7" right="0.7" top="0.75" bottom="0.75" header="0.3" footer="0.3"/>
  <pageSetup scale="73" orientation="landscape"/>
  <rowBreaks count="4" manualBreakCount="4">
    <brk id="44" max="16383" man="1"/>
    <brk id="74" max="16383" man="1"/>
    <brk id="120" max="16383" man="1"/>
    <brk id="170" max="13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DB85"/>
  <sheetViews>
    <sheetView tabSelected="1" topLeftCell="A60" zoomScale="125" zoomScaleNormal="125" zoomScalePageLayoutView="125" workbookViewId="0">
      <selection activeCell="J69" sqref="J69"/>
    </sheetView>
  </sheetViews>
  <sheetFormatPr defaultColWidth="8.7265625" defaultRowHeight="16.5" x14ac:dyDescent="0.45"/>
  <cols>
    <col min="1" max="1" width="1" customWidth="1"/>
    <col min="2" max="2" width="7.26953125" customWidth="1"/>
    <col min="11" max="11" width="11" customWidth="1"/>
    <col min="12" max="106" width="8.7265625" style="16"/>
  </cols>
  <sheetData>
    <row r="1" spans="2:106" ht="60.4" customHeight="1" x14ac:dyDescent="0.45"/>
    <row r="2" spans="2:106" s="34" customFormat="1" ht="23.5" x14ac:dyDescent="0.55000000000000004">
      <c r="B2" s="216" t="s">
        <v>224</v>
      </c>
      <c r="C2" s="216"/>
      <c r="D2" s="216"/>
      <c r="E2" s="216"/>
      <c r="F2" s="216"/>
      <c r="G2" s="216"/>
      <c r="H2" s="216"/>
      <c r="I2" s="216"/>
      <c r="J2" s="216"/>
      <c r="K2" s="216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  <c r="BM2" s="35"/>
      <c r="BN2" s="35"/>
      <c r="BO2" s="35"/>
      <c r="BP2" s="35"/>
      <c r="BQ2" s="35"/>
      <c r="BR2" s="35"/>
      <c r="BS2" s="35"/>
      <c r="BT2" s="35"/>
      <c r="BU2" s="35"/>
      <c r="BV2" s="35"/>
      <c r="BW2" s="35"/>
      <c r="BX2" s="35"/>
      <c r="BY2" s="35"/>
      <c r="BZ2" s="35"/>
      <c r="CA2" s="35"/>
      <c r="CB2" s="35"/>
      <c r="CC2" s="35"/>
      <c r="CD2" s="35"/>
      <c r="CE2" s="35"/>
      <c r="CF2" s="35"/>
      <c r="CG2" s="35"/>
      <c r="CH2" s="35"/>
      <c r="CI2" s="35"/>
      <c r="CJ2" s="35"/>
      <c r="CK2" s="35"/>
      <c r="CL2" s="35"/>
      <c r="CM2" s="35"/>
      <c r="CN2" s="35"/>
      <c r="CO2" s="35"/>
      <c r="CP2" s="35"/>
      <c r="CQ2" s="35"/>
      <c r="CR2" s="35"/>
      <c r="CS2" s="35"/>
      <c r="CT2" s="35"/>
      <c r="CU2" s="35"/>
      <c r="CV2" s="35"/>
      <c r="CW2" s="35"/>
      <c r="CX2" s="35"/>
      <c r="CY2" s="35"/>
      <c r="CZ2" s="35"/>
      <c r="DA2" s="35"/>
      <c r="DB2" s="35"/>
    </row>
    <row r="3" spans="2:106" ht="23.5" x14ac:dyDescent="0.45">
      <c r="B3" s="214" t="s">
        <v>225</v>
      </c>
      <c r="C3" s="214"/>
      <c r="D3" s="214"/>
      <c r="E3" s="214"/>
      <c r="F3" s="214"/>
      <c r="G3" s="214"/>
      <c r="H3" s="214"/>
      <c r="I3" s="214"/>
      <c r="J3" s="214"/>
      <c r="K3" s="214"/>
    </row>
    <row r="4" spans="2:106" ht="23.5" x14ac:dyDescent="0.45">
      <c r="B4" s="214" t="s">
        <v>226</v>
      </c>
      <c r="C4" s="214"/>
      <c r="D4" s="214"/>
      <c r="E4" s="214"/>
      <c r="F4" s="214"/>
      <c r="G4" s="214"/>
      <c r="H4" s="214"/>
      <c r="I4" s="214"/>
      <c r="J4" s="214"/>
      <c r="K4" s="214"/>
    </row>
    <row r="5" spans="2:106" x14ac:dyDescent="0.45">
      <c r="B5" s="32"/>
      <c r="C5" s="16"/>
      <c r="D5" s="16"/>
      <c r="E5" s="16"/>
      <c r="F5" s="16"/>
      <c r="G5" s="16"/>
      <c r="H5" s="16"/>
      <c r="I5" s="16"/>
      <c r="J5" s="16"/>
      <c r="K5" s="16"/>
    </row>
    <row r="6" spans="2:106" x14ac:dyDescent="0.45">
      <c r="B6" s="27" t="s">
        <v>227</v>
      </c>
      <c r="C6" s="16"/>
      <c r="D6" s="16"/>
      <c r="E6" s="16"/>
      <c r="F6" s="16"/>
      <c r="G6" s="16"/>
      <c r="H6" s="16"/>
      <c r="I6" s="16"/>
      <c r="J6" s="16"/>
      <c r="K6" s="16"/>
    </row>
    <row r="7" spans="2:106" x14ac:dyDescent="0.45">
      <c r="B7" s="28" t="s">
        <v>228</v>
      </c>
      <c r="C7" s="16"/>
      <c r="D7" s="16"/>
      <c r="E7" s="16"/>
      <c r="F7" s="16"/>
      <c r="G7" s="16"/>
      <c r="H7" s="16"/>
      <c r="I7" s="16"/>
      <c r="J7" s="16"/>
      <c r="K7" s="16"/>
    </row>
    <row r="8" spans="2:106" x14ac:dyDescent="0.45">
      <c r="B8" s="28"/>
      <c r="C8" s="16"/>
      <c r="D8" s="16"/>
      <c r="E8" s="16"/>
      <c r="F8" s="16"/>
      <c r="G8" s="16"/>
      <c r="H8" s="16"/>
      <c r="I8" s="16"/>
      <c r="J8" s="16"/>
      <c r="K8" s="16"/>
    </row>
    <row r="9" spans="2:106" x14ac:dyDescent="0.45">
      <c r="B9" s="27" t="s">
        <v>229</v>
      </c>
      <c r="C9" s="16"/>
      <c r="D9" s="16"/>
      <c r="E9" s="16"/>
      <c r="F9" s="16"/>
      <c r="G9" s="16"/>
      <c r="H9" s="16"/>
      <c r="I9" s="16"/>
      <c r="J9" s="16"/>
      <c r="K9" s="16"/>
    </row>
    <row r="10" spans="2:106" x14ac:dyDescent="0.45">
      <c r="B10" s="28" t="s">
        <v>230</v>
      </c>
      <c r="C10" s="16"/>
      <c r="D10" s="16"/>
      <c r="E10" s="16"/>
      <c r="F10" s="16"/>
      <c r="G10" s="16"/>
      <c r="H10" s="16"/>
      <c r="I10" s="16"/>
      <c r="J10" s="16"/>
      <c r="K10" s="16"/>
    </row>
    <row r="11" spans="2:106" x14ac:dyDescent="0.45">
      <c r="B11" s="28" t="s">
        <v>231</v>
      </c>
      <c r="C11" s="16"/>
      <c r="D11" s="16"/>
      <c r="E11" s="16"/>
      <c r="F11" s="16"/>
      <c r="G11" s="16"/>
      <c r="H11" s="16"/>
      <c r="I11" s="16"/>
      <c r="J11" s="16"/>
      <c r="K11" s="16"/>
    </row>
    <row r="12" spans="2:106" x14ac:dyDescent="0.45">
      <c r="B12" s="28"/>
      <c r="C12" s="16"/>
      <c r="D12" s="16"/>
      <c r="E12" s="16"/>
      <c r="F12" s="16"/>
      <c r="G12" s="16"/>
      <c r="H12" s="16"/>
      <c r="I12" s="16"/>
      <c r="J12" s="16"/>
      <c r="K12" s="16"/>
    </row>
    <row r="13" spans="2:106" x14ac:dyDescent="0.45">
      <c r="B13" s="27" t="s">
        <v>232</v>
      </c>
      <c r="C13" s="16"/>
      <c r="D13" s="16"/>
      <c r="E13" s="16"/>
      <c r="F13" s="16"/>
      <c r="G13" s="16"/>
      <c r="H13" s="16"/>
      <c r="I13" s="16"/>
      <c r="J13" s="16"/>
      <c r="K13" s="16"/>
    </row>
    <row r="14" spans="2:106" x14ac:dyDescent="0.45">
      <c r="B14" s="29" t="s">
        <v>233</v>
      </c>
      <c r="C14" s="16"/>
      <c r="D14" s="16"/>
      <c r="E14" s="16"/>
      <c r="F14" s="16"/>
      <c r="G14" s="16"/>
      <c r="H14" s="16"/>
      <c r="I14" s="16"/>
      <c r="J14" s="16"/>
      <c r="K14" s="16"/>
    </row>
    <row r="15" spans="2:106" x14ac:dyDescent="0.45">
      <c r="B15" s="29" t="s">
        <v>234</v>
      </c>
      <c r="C15" s="16"/>
      <c r="D15" s="16"/>
      <c r="E15" s="16"/>
      <c r="F15" s="16"/>
      <c r="G15" s="16"/>
      <c r="H15" s="16"/>
      <c r="I15" s="16"/>
      <c r="J15" s="16"/>
      <c r="K15" s="16"/>
    </row>
    <row r="16" spans="2:106" x14ac:dyDescent="0.45">
      <c r="B16" s="29" t="s">
        <v>235</v>
      </c>
      <c r="C16" s="16"/>
      <c r="D16" s="16"/>
      <c r="E16" s="16"/>
      <c r="F16" s="16"/>
      <c r="G16" s="16"/>
      <c r="H16" s="16"/>
      <c r="I16" s="16"/>
      <c r="J16" s="16"/>
      <c r="K16" s="16"/>
    </row>
    <row r="17" spans="2:11" x14ac:dyDescent="0.45">
      <c r="B17" s="29"/>
      <c r="C17" s="16"/>
      <c r="D17" s="16"/>
      <c r="E17" s="16"/>
      <c r="F17" s="16"/>
      <c r="G17" s="16"/>
      <c r="H17" s="16"/>
      <c r="I17" s="16"/>
      <c r="J17" s="16"/>
      <c r="K17" s="16"/>
    </row>
    <row r="18" spans="2:11" x14ac:dyDescent="0.45">
      <c r="B18" s="27" t="s">
        <v>236</v>
      </c>
      <c r="C18" s="16"/>
      <c r="D18" s="16"/>
      <c r="E18" s="16"/>
      <c r="F18" s="16"/>
      <c r="G18" s="16"/>
      <c r="H18" s="16"/>
      <c r="I18" s="16"/>
      <c r="J18" s="16"/>
      <c r="K18" s="16"/>
    </row>
    <row r="19" spans="2:11" x14ac:dyDescent="0.45">
      <c r="B19" s="27"/>
      <c r="C19" s="30" t="s">
        <v>237</v>
      </c>
      <c r="D19" s="16"/>
      <c r="E19" s="16"/>
      <c r="F19" s="16"/>
      <c r="G19" s="16"/>
      <c r="H19" s="16"/>
      <c r="I19" s="16"/>
      <c r="J19" s="16"/>
      <c r="K19" s="16"/>
    </row>
    <row r="20" spans="2:11" x14ac:dyDescent="0.45">
      <c r="B20" s="31" t="s">
        <v>238</v>
      </c>
      <c r="C20" s="16"/>
      <c r="D20" s="16"/>
      <c r="E20" s="16"/>
      <c r="F20" s="16"/>
      <c r="G20" s="16"/>
      <c r="H20" s="16"/>
      <c r="I20" s="16"/>
      <c r="J20" s="16"/>
      <c r="K20" s="16"/>
    </row>
    <row r="21" spans="2:11" x14ac:dyDescent="0.45">
      <c r="B21" s="31"/>
      <c r="C21" s="16" t="s">
        <v>239</v>
      </c>
      <c r="D21" s="16"/>
      <c r="E21" s="16"/>
      <c r="F21" s="16"/>
      <c r="G21" s="16"/>
      <c r="H21" s="16"/>
      <c r="I21" s="16"/>
      <c r="J21" s="16"/>
      <c r="K21" s="16"/>
    </row>
    <row r="22" spans="2:11" x14ac:dyDescent="0.45">
      <c r="B22" s="31" t="s">
        <v>240</v>
      </c>
      <c r="C22" s="16"/>
      <c r="D22" s="16"/>
      <c r="E22" s="16"/>
      <c r="F22" s="16"/>
      <c r="G22" s="16"/>
      <c r="H22" s="16"/>
      <c r="I22" s="16"/>
      <c r="J22" s="16"/>
      <c r="K22" s="16"/>
    </row>
    <row r="23" spans="2:11" x14ac:dyDescent="0.45">
      <c r="B23" s="31"/>
      <c r="C23" s="16" t="s">
        <v>241</v>
      </c>
      <c r="D23" s="16"/>
      <c r="E23" s="16"/>
      <c r="F23" s="16"/>
      <c r="G23" s="16"/>
      <c r="H23" s="16"/>
      <c r="I23" s="16"/>
      <c r="J23" s="16"/>
      <c r="K23" s="16"/>
    </row>
    <row r="24" spans="2:11" x14ac:dyDescent="0.45">
      <c r="B24" s="31" t="s">
        <v>242</v>
      </c>
      <c r="C24" s="16"/>
      <c r="D24" s="16"/>
      <c r="E24" s="16"/>
      <c r="F24" s="16"/>
      <c r="G24" s="16"/>
      <c r="H24" s="16"/>
      <c r="I24" s="16"/>
      <c r="J24" s="16"/>
      <c r="K24" s="16"/>
    </row>
    <row r="25" spans="2:11" x14ac:dyDescent="0.45">
      <c r="B25" s="31"/>
      <c r="C25" s="16" t="s">
        <v>243</v>
      </c>
      <c r="D25" s="16"/>
      <c r="E25" s="16"/>
      <c r="F25" s="16"/>
      <c r="G25" s="16"/>
      <c r="H25" s="16"/>
      <c r="I25" s="16"/>
      <c r="J25" s="16"/>
      <c r="K25" s="16"/>
    </row>
    <row r="26" spans="2:11" x14ac:dyDescent="0.45">
      <c r="B26" s="31" t="s">
        <v>244</v>
      </c>
      <c r="C26" s="16"/>
      <c r="D26" s="16"/>
      <c r="E26" s="16"/>
      <c r="F26" s="16"/>
      <c r="G26" s="16"/>
      <c r="H26" s="16"/>
      <c r="I26" s="16"/>
      <c r="J26" s="16"/>
      <c r="K26" s="16"/>
    </row>
    <row r="27" spans="2:11" x14ac:dyDescent="0.45">
      <c r="B27" s="31"/>
      <c r="C27" s="16" t="s">
        <v>245</v>
      </c>
      <c r="D27" s="16"/>
      <c r="E27" s="16"/>
      <c r="F27" s="16"/>
      <c r="G27" s="16"/>
      <c r="H27" s="16"/>
      <c r="I27" s="16"/>
      <c r="J27" s="16"/>
      <c r="K27" s="16"/>
    </row>
    <row r="28" spans="2:11" x14ac:dyDescent="0.45">
      <c r="B28" s="29" t="s">
        <v>246</v>
      </c>
      <c r="C28" s="16"/>
      <c r="D28" s="16"/>
      <c r="E28" s="16"/>
      <c r="F28" s="16"/>
      <c r="G28" s="16"/>
      <c r="H28" s="16"/>
      <c r="I28" s="16"/>
      <c r="J28" s="16"/>
      <c r="K28" s="16"/>
    </row>
    <row r="29" spans="2:11" x14ac:dyDescent="0.45">
      <c r="B29" s="31" t="s">
        <v>247</v>
      </c>
      <c r="C29" s="16"/>
      <c r="D29" s="16"/>
      <c r="E29" s="16"/>
      <c r="F29" s="16"/>
      <c r="G29" s="16"/>
      <c r="H29" s="16"/>
      <c r="I29" s="16"/>
      <c r="J29" s="16"/>
      <c r="K29" s="16"/>
    </row>
    <row r="30" spans="2:11" x14ac:dyDescent="0.45">
      <c r="B30" s="31"/>
      <c r="C30" s="16" t="s">
        <v>248</v>
      </c>
      <c r="D30" s="16"/>
      <c r="E30" s="16"/>
      <c r="F30" s="16"/>
      <c r="G30" s="16"/>
      <c r="H30" s="16"/>
      <c r="I30" s="16"/>
      <c r="J30" s="16"/>
      <c r="K30" s="16"/>
    </row>
    <row r="31" spans="2:11" x14ac:dyDescent="0.45">
      <c r="B31" s="31"/>
      <c r="C31" s="16" t="s">
        <v>249</v>
      </c>
      <c r="D31" s="16"/>
      <c r="E31" s="16"/>
      <c r="F31" s="16"/>
      <c r="G31" s="16"/>
      <c r="H31" s="16"/>
      <c r="I31" s="16"/>
      <c r="J31" s="16"/>
      <c r="K31" s="16"/>
    </row>
    <row r="32" spans="2:11" x14ac:dyDescent="0.45">
      <c r="B32" s="29" t="s">
        <v>250</v>
      </c>
      <c r="C32" s="16"/>
      <c r="D32" s="16"/>
      <c r="E32" s="16"/>
      <c r="F32" s="16"/>
      <c r="G32" s="16"/>
      <c r="H32" s="16"/>
      <c r="I32" s="16"/>
      <c r="J32" s="16"/>
      <c r="K32" s="16"/>
    </row>
    <row r="33" spans="2:11" x14ac:dyDescent="0.45">
      <c r="B33" s="29" t="s">
        <v>251</v>
      </c>
      <c r="C33" s="16"/>
      <c r="D33" s="16"/>
      <c r="E33" s="16"/>
      <c r="F33" s="16"/>
      <c r="G33" s="16"/>
      <c r="H33" s="16"/>
      <c r="I33" s="16"/>
      <c r="J33" s="16"/>
      <c r="K33" s="16"/>
    </row>
    <row r="34" spans="2:11" x14ac:dyDescent="0.45">
      <c r="B34" s="29"/>
      <c r="C34" s="16" t="s">
        <v>252</v>
      </c>
      <c r="D34" s="16"/>
      <c r="E34" s="16"/>
      <c r="F34" s="16"/>
      <c r="G34" s="16"/>
      <c r="H34" s="16"/>
      <c r="I34" s="16"/>
      <c r="J34" s="16"/>
      <c r="K34" s="16"/>
    </row>
    <row r="35" spans="2:11" x14ac:dyDescent="0.45">
      <c r="B35" s="28"/>
      <c r="C35" s="16"/>
      <c r="D35" s="16"/>
      <c r="E35" s="16"/>
      <c r="F35" s="16"/>
      <c r="G35" s="16"/>
      <c r="H35" s="16"/>
      <c r="I35" s="16"/>
      <c r="J35" s="16"/>
      <c r="K35" s="16"/>
    </row>
    <row r="36" spans="2:11" x14ac:dyDescent="0.45">
      <c r="B36" s="27" t="s">
        <v>253</v>
      </c>
      <c r="C36" s="16"/>
      <c r="D36" s="16"/>
      <c r="E36" s="16"/>
      <c r="F36" s="16"/>
      <c r="G36" s="16"/>
      <c r="H36" s="16"/>
      <c r="I36" s="16"/>
      <c r="J36" s="16"/>
      <c r="K36" s="16"/>
    </row>
    <row r="37" spans="2:11" x14ac:dyDescent="0.45">
      <c r="B37" s="31" t="s">
        <v>254</v>
      </c>
      <c r="C37" s="16"/>
      <c r="D37" s="16"/>
      <c r="E37" s="16"/>
      <c r="F37" s="16"/>
      <c r="G37" s="16"/>
      <c r="H37" s="16"/>
      <c r="I37" s="16"/>
      <c r="J37" s="16"/>
      <c r="K37" s="16"/>
    </row>
    <row r="38" spans="2:11" x14ac:dyDescent="0.45">
      <c r="B38" s="31"/>
      <c r="C38" s="16" t="s">
        <v>255</v>
      </c>
      <c r="D38" s="16"/>
      <c r="E38" s="16"/>
      <c r="F38" s="16"/>
      <c r="G38" s="16"/>
      <c r="H38" s="16"/>
      <c r="I38" s="16"/>
      <c r="J38" s="16"/>
      <c r="K38" s="16"/>
    </row>
    <row r="39" spans="2:11" x14ac:dyDescent="0.45">
      <c r="B39" s="31"/>
      <c r="C39" s="16" t="s">
        <v>256</v>
      </c>
      <c r="D39" s="16"/>
      <c r="E39" s="16"/>
      <c r="F39" s="16"/>
      <c r="G39" s="16"/>
      <c r="H39" s="16"/>
      <c r="I39" s="16"/>
      <c r="J39" s="16"/>
      <c r="K39" s="16"/>
    </row>
    <row r="40" spans="2:11" x14ac:dyDescent="0.45">
      <c r="B40" s="31" t="s">
        <v>257</v>
      </c>
      <c r="C40" s="16"/>
      <c r="D40" s="16"/>
      <c r="E40" s="16"/>
      <c r="F40" s="16"/>
      <c r="G40" s="16"/>
      <c r="H40" s="16"/>
      <c r="I40" s="16"/>
      <c r="J40" s="16"/>
      <c r="K40" s="16"/>
    </row>
    <row r="41" spans="2:11" x14ac:dyDescent="0.45">
      <c r="B41" s="31"/>
      <c r="C41" s="16" t="s">
        <v>258</v>
      </c>
      <c r="D41" s="16"/>
      <c r="E41" s="16"/>
      <c r="F41" s="16"/>
      <c r="G41" s="16"/>
      <c r="H41" s="16"/>
      <c r="I41" s="16"/>
      <c r="J41" s="16"/>
      <c r="K41" s="16"/>
    </row>
    <row r="42" spans="2:11" x14ac:dyDescent="0.45">
      <c r="B42" s="31"/>
      <c r="C42" s="16" t="s">
        <v>259</v>
      </c>
      <c r="D42" s="16"/>
      <c r="E42" s="16"/>
      <c r="F42" s="16"/>
      <c r="G42" s="16"/>
      <c r="H42" s="16"/>
      <c r="I42" s="16"/>
      <c r="J42" s="16"/>
      <c r="K42" s="16"/>
    </row>
    <row r="43" spans="2:11" x14ac:dyDescent="0.45">
      <c r="B43" s="31" t="s">
        <v>260</v>
      </c>
      <c r="C43" s="16"/>
      <c r="D43" s="16"/>
      <c r="E43" s="16"/>
      <c r="F43" s="16"/>
      <c r="G43" s="16"/>
      <c r="H43" s="16"/>
      <c r="I43" s="16"/>
      <c r="J43" s="16"/>
      <c r="K43" s="16"/>
    </row>
    <row r="44" spans="2:11" x14ac:dyDescent="0.45">
      <c r="B44" s="31"/>
      <c r="C44" s="16" t="s">
        <v>261</v>
      </c>
      <c r="D44" s="16"/>
      <c r="E44" s="16"/>
      <c r="F44" s="16"/>
      <c r="G44" s="16"/>
      <c r="H44" s="16"/>
      <c r="I44" s="16"/>
      <c r="J44" s="16"/>
      <c r="K44" s="16"/>
    </row>
    <row r="45" spans="2:11" x14ac:dyDescent="0.45">
      <c r="B45" s="31"/>
      <c r="C45" s="16" t="s">
        <v>262</v>
      </c>
      <c r="D45" s="16"/>
      <c r="E45" s="16"/>
      <c r="F45" s="16"/>
      <c r="G45" s="16"/>
      <c r="H45" s="16"/>
      <c r="I45" s="16"/>
      <c r="J45" s="16"/>
      <c r="K45" s="16"/>
    </row>
    <row r="46" spans="2:11" x14ac:dyDescent="0.45">
      <c r="B46" s="31" t="s">
        <v>263</v>
      </c>
      <c r="C46" s="16"/>
      <c r="D46" s="16"/>
      <c r="E46" s="16"/>
      <c r="F46" s="16"/>
      <c r="G46" s="16"/>
      <c r="H46" s="16"/>
      <c r="I46" s="16"/>
      <c r="J46" s="16"/>
      <c r="K46" s="16"/>
    </row>
    <row r="47" spans="2:11" x14ac:dyDescent="0.45">
      <c r="B47" s="31"/>
      <c r="C47" s="16" t="s">
        <v>264</v>
      </c>
      <c r="D47" s="16"/>
      <c r="E47" s="16"/>
      <c r="F47" s="16"/>
      <c r="G47" s="16"/>
      <c r="H47" s="16"/>
      <c r="I47" s="16"/>
      <c r="J47" s="16"/>
      <c r="K47" s="16"/>
    </row>
    <row r="48" spans="2:11" x14ac:dyDescent="0.45">
      <c r="B48" s="28"/>
      <c r="C48" s="16"/>
      <c r="D48" s="16"/>
      <c r="E48" s="16"/>
      <c r="F48" s="16"/>
      <c r="G48" s="16"/>
      <c r="H48" s="16"/>
      <c r="I48" s="16"/>
      <c r="J48" s="16"/>
      <c r="K48" s="16"/>
    </row>
    <row r="49" spans="2:15" x14ac:dyDescent="0.45">
      <c r="B49" s="27" t="s">
        <v>265</v>
      </c>
      <c r="C49" s="16"/>
      <c r="D49" s="16"/>
      <c r="E49" s="16"/>
      <c r="F49" s="16"/>
      <c r="G49" s="16"/>
      <c r="H49" s="16"/>
      <c r="I49" s="16"/>
      <c r="J49" s="16"/>
      <c r="K49" s="16"/>
    </row>
    <row r="50" spans="2:15" x14ac:dyDescent="0.45">
      <c r="B50" s="31" t="s">
        <v>266</v>
      </c>
      <c r="C50" s="16"/>
      <c r="D50" s="16"/>
      <c r="E50" s="16"/>
      <c r="F50" s="16"/>
      <c r="G50" s="16"/>
      <c r="H50" s="16"/>
      <c r="I50" s="16"/>
      <c r="J50" s="16"/>
      <c r="K50" s="16"/>
    </row>
    <row r="51" spans="2:15" x14ac:dyDescent="0.45">
      <c r="B51" s="31"/>
      <c r="C51" s="16" t="s">
        <v>267</v>
      </c>
      <c r="D51" s="16"/>
      <c r="E51" s="16"/>
      <c r="F51" s="16"/>
      <c r="G51" s="16"/>
      <c r="H51" s="16"/>
      <c r="I51" s="16"/>
      <c r="J51" s="16"/>
      <c r="K51" s="16"/>
    </row>
    <row r="52" spans="2:15" x14ac:dyDescent="0.45">
      <c r="B52" s="31"/>
      <c r="C52" s="16" t="s">
        <v>268</v>
      </c>
      <c r="D52" s="16"/>
      <c r="E52" s="16"/>
      <c r="F52" s="16"/>
      <c r="G52" s="16"/>
      <c r="H52" s="16"/>
      <c r="I52" s="16"/>
      <c r="J52" s="16"/>
      <c r="K52" s="16"/>
    </row>
    <row r="53" spans="2:15" x14ac:dyDescent="0.45">
      <c r="B53" s="31" t="s">
        <v>269</v>
      </c>
      <c r="C53" s="16"/>
      <c r="D53" s="16"/>
      <c r="E53" s="16"/>
      <c r="F53" s="16"/>
      <c r="G53" s="16"/>
      <c r="H53" s="16"/>
      <c r="I53" s="16"/>
      <c r="J53" s="16"/>
      <c r="K53" s="16"/>
    </row>
    <row r="54" spans="2:15" x14ac:dyDescent="0.45">
      <c r="B54" s="31"/>
      <c r="C54" s="16" t="s">
        <v>270</v>
      </c>
      <c r="D54" s="16"/>
      <c r="E54" s="16"/>
      <c r="F54" s="16"/>
      <c r="G54" s="16"/>
      <c r="H54" s="16"/>
      <c r="I54" s="16"/>
      <c r="J54" s="16"/>
      <c r="K54" s="16"/>
    </row>
    <row r="55" spans="2:15" x14ac:dyDescent="0.45">
      <c r="B55" s="31"/>
      <c r="C55" s="16" t="s">
        <v>271</v>
      </c>
      <c r="D55" s="16"/>
      <c r="E55" s="16"/>
      <c r="F55" s="16"/>
      <c r="G55" s="16"/>
      <c r="H55" s="16"/>
      <c r="I55" s="16"/>
      <c r="J55" s="16"/>
      <c r="K55" s="16"/>
    </row>
    <row r="56" spans="2:15" x14ac:dyDescent="0.45">
      <c r="B56" s="28"/>
      <c r="C56" s="16"/>
      <c r="D56" s="16"/>
      <c r="E56" s="16"/>
      <c r="F56" s="16"/>
      <c r="G56" s="16"/>
      <c r="H56" s="16"/>
      <c r="I56" s="16"/>
      <c r="J56" s="16"/>
      <c r="K56" s="16"/>
    </row>
    <row r="57" spans="2:15" x14ac:dyDescent="0.45">
      <c r="B57" s="27" t="s">
        <v>272</v>
      </c>
      <c r="C57" s="16"/>
      <c r="D57" s="16"/>
      <c r="E57" s="16"/>
      <c r="F57" s="16"/>
      <c r="G57" s="16"/>
      <c r="H57" s="16"/>
      <c r="I57" s="16"/>
      <c r="J57" s="16"/>
      <c r="K57" s="16"/>
      <c r="O57" s="20"/>
    </row>
    <row r="58" spans="2:15" x14ac:dyDescent="0.45">
      <c r="B58" s="28" t="s">
        <v>273</v>
      </c>
      <c r="C58" s="16"/>
      <c r="D58" s="16"/>
      <c r="E58" s="16"/>
      <c r="F58" s="16"/>
      <c r="G58" s="16"/>
      <c r="H58" s="16"/>
      <c r="I58" s="16"/>
      <c r="J58" s="16"/>
      <c r="K58" s="16"/>
    </row>
    <row r="59" spans="2:15" x14ac:dyDescent="0.45">
      <c r="B59" s="28" t="s">
        <v>274</v>
      </c>
      <c r="C59" s="16"/>
      <c r="D59" s="16"/>
      <c r="E59" s="16"/>
      <c r="F59" s="16"/>
      <c r="G59" s="16"/>
      <c r="H59" s="16"/>
      <c r="I59" s="16"/>
      <c r="J59" s="16"/>
      <c r="K59" s="16"/>
    </row>
    <row r="60" spans="2:15" x14ac:dyDescent="0.45">
      <c r="B60" s="28"/>
      <c r="C60" s="16"/>
      <c r="D60" s="16"/>
      <c r="E60" s="16"/>
      <c r="F60" s="16"/>
      <c r="G60" s="16"/>
      <c r="H60" s="16"/>
      <c r="I60" s="16"/>
      <c r="J60" s="16"/>
      <c r="K60" s="16"/>
    </row>
    <row r="61" spans="2:15" x14ac:dyDescent="0.45">
      <c r="B61" s="27" t="s">
        <v>275</v>
      </c>
      <c r="C61" s="16"/>
      <c r="D61" s="16"/>
      <c r="E61" s="16"/>
      <c r="F61" s="16"/>
      <c r="G61" s="33" t="s">
        <v>276</v>
      </c>
      <c r="H61" s="16"/>
      <c r="I61" s="16"/>
      <c r="J61" s="16"/>
      <c r="K61" s="16"/>
    </row>
    <row r="62" spans="2:15" x14ac:dyDescent="0.45">
      <c r="B62" s="27"/>
      <c r="C62" s="16"/>
      <c r="D62" s="16"/>
      <c r="E62" s="16"/>
      <c r="F62" s="16"/>
      <c r="G62" s="30"/>
      <c r="H62" s="16"/>
      <c r="I62" s="16"/>
      <c r="J62" s="16"/>
      <c r="K62" s="16"/>
    </row>
    <row r="63" spans="2:15" x14ac:dyDescent="0.45">
      <c r="B63" s="27" t="s">
        <v>277</v>
      </c>
      <c r="C63" s="16"/>
      <c r="D63" s="16"/>
      <c r="E63" s="16"/>
      <c r="F63" s="16"/>
      <c r="G63" s="30" t="s">
        <v>278</v>
      </c>
      <c r="H63" s="16"/>
      <c r="I63" s="16"/>
      <c r="J63" s="16"/>
      <c r="K63" s="16"/>
    </row>
    <row r="64" spans="2:15" x14ac:dyDescent="0.45">
      <c r="B64" s="27"/>
      <c r="C64" s="16"/>
      <c r="D64" s="16"/>
      <c r="E64" s="16"/>
      <c r="F64" s="16"/>
      <c r="G64" s="30"/>
      <c r="H64" s="16"/>
      <c r="I64" s="16"/>
      <c r="J64" s="16"/>
      <c r="K64" s="16"/>
    </row>
    <row r="65" spans="2:11" x14ac:dyDescent="0.45">
      <c r="B65" s="27" t="s">
        <v>279</v>
      </c>
      <c r="C65" s="16"/>
      <c r="D65" s="16"/>
      <c r="E65" s="16"/>
      <c r="F65" s="16"/>
      <c r="G65" s="30" t="s">
        <v>278</v>
      </c>
      <c r="H65" s="16"/>
      <c r="I65" s="16"/>
      <c r="J65" s="16"/>
      <c r="K65" s="16"/>
    </row>
    <row r="66" spans="2:11" x14ac:dyDescent="0.45">
      <c r="B66" s="16"/>
      <c r="C66" s="16"/>
      <c r="D66" s="16"/>
      <c r="E66" s="16"/>
      <c r="F66" s="16"/>
      <c r="G66" s="16"/>
      <c r="H66" s="16"/>
      <c r="I66" s="16"/>
      <c r="J66" s="16"/>
      <c r="K66" s="16"/>
    </row>
    <row r="67" spans="2:11" x14ac:dyDescent="0.45">
      <c r="B67" s="16"/>
      <c r="C67" s="16"/>
      <c r="D67" s="16"/>
      <c r="E67" s="16"/>
      <c r="F67" s="16"/>
      <c r="G67" s="16"/>
      <c r="H67" s="16"/>
      <c r="I67" s="16"/>
      <c r="J67" s="16"/>
      <c r="K67" s="16"/>
    </row>
    <row r="68" spans="2:11" x14ac:dyDescent="0.45">
      <c r="B68" s="16"/>
      <c r="C68" s="16"/>
      <c r="D68" s="16"/>
      <c r="E68" s="16"/>
      <c r="F68" s="16"/>
      <c r="G68" s="16"/>
      <c r="H68" s="16"/>
      <c r="I68" s="16"/>
      <c r="J68" s="16"/>
      <c r="K68" s="16"/>
    </row>
    <row r="82" spans="2:11" x14ac:dyDescent="0.45">
      <c r="J82" s="2" t="s">
        <v>16</v>
      </c>
    </row>
    <row r="84" spans="2:11" x14ac:dyDescent="0.45">
      <c r="B84" s="36"/>
      <c r="C84" s="16"/>
      <c r="D84" s="16"/>
      <c r="E84" s="16"/>
      <c r="F84" s="16"/>
      <c r="G84" s="16"/>
      <c r="H84" s="16"/>
      <c r="I84" s="16"/>
      <c r="J84" s="16"/>
      <c r="K84" s="16"/>
    </row>
    <row r="85" spans="2:11" x14ac:dyDescent="0.45">
      <c r="B85" s="36"/>
      <c r="C85" s="16"/>
      <c r="D85" s="16"/>
      <c r="E85" s="16"/>
      <c r="F85" s="16"/>
      <c r="G85" s="16"/>
      <c r="H85" s="16"/>
      <c r="I85" s="16"/>
      <c r="J85" s="16"/>
      <c r="K85" s="16"/>
    </row>
  </sheetData>
  <mergeCells count="3">
    <mergeCell ref="B3:K3"/>
    <mergeCell ref="B4:K4"/>
    <mergeCell ref="B2:K2"/>
  </mergeCells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4:K95"/>
  <sheetViews>
    <sheetView topLeftCell="A58" zoomScale="125" zoomScaleNormal="125" zoomScalePageLayoutView="125" workbookViewId="0">
      <selection activeCell="E38" sqref="E38"/>
    </sheetView>
  </sheetViews>
  <sheetFormatPr defaultColWidth="8.7265625" defaultRowHeight="12.5" x14ac:dyDescent="0.25"/>
  <sheetData>
    <row r="4" spans="1:10" ht="23.5" x14ac:dyDescent="0.25">
      <c r="A4" s="115" t="s">
        <v>280</v>
      </c>
      <c r="B4" s="115"/>
      <c r="C4" s="115"/>
      <c r="D4" s="115"/>
      <c r="E4" s="115"/>
      <c r="F4" s="115"/>
      <c r="G4" s="115"/>
      <c r="H4" s="115"/>
      <c r="I4" s="115"/>
      <c r="J4" s="115"/>
    </row>
    <row r="5" spans="1:10" ht="16.5" x14ac:dyDescent="0.4">
      <c r="A5" s="27" t="s">
        <v>281</v>
      </c>
      <c r="B5" s="25"/>
      <c r="C5" s="25"/>
      <c r="D5" s="25"/>
      <c r="E5" s="25"/>
      <c r="F5" s="25"/>
      <c r="G5" s="25"/>
      <c r="H5" s="25"/>
      <c r="I5" s="25"/>
      <c r="J5" s="25"/>
    </row>
    <row r="6" spans="1:10" ht="16.5" x14ac:dyDescent="0.35">
      <c r="A6" s="31" t="s">
        <v>282</v>
      </c>
      <c r="B6" s="106"/>
      <c r="C6" s="106"/>
      <c r="D6" s="106"/>
      <c r="E6" s="106"/>
      <c r="F6" s="106"/>
      <c r="G6" s="106"/>
      <c r="H6" s="106"/>
      <c r="I6" s="106"/>
      <c r="J6" s="106"/>
    </row>
    <row r="7" spans="1:10" ht="16.5" x14ac:dyDescent="0.45">
      <c r="A7" s="109"/>
      <c r="B7" s="16" t="s">
        <v>283</v>
      </c>
      <c r="C7" s="106"/>
      <c r="D7" s="106"/>
      <c r="E7" s="106"/>
      <c r="F7" s="106"/>
      <c r="G7" s="106"/>
      <c r="H7" s="106"/>
      <c r="I7" s="106"/>
      <c r="J7" s="106"/>
    </row>
    <row r="8" spans="1:10" ht="16.5" x14ac:dyDescent="0.45">
      <c r="A8" s="31" t="s">
        <v>284</v>
      </c>
      <c r="B8" s="16"/>
      <c r="C8" s="106"/>
      <c r="D8" s="106"/>
      <c r="E8" s="106"/>
      <c r="F8" s="106"/>
      <c r="G8" s="106"/>
      <c r="H8" s="106"/>
      <c r="I8" s="106"/>
      <c r="J8" s="106"/>
    </row>
    <row r="9" spans="1:10" ht="16.5" x14ac:dyDescent="0.45">
      <c r="A9" s="109"/>
      <c r="B9" s="16" t="s">
        <v>285</v>
      </c>
      <c r="C9" s="106"/>
      <c r="D9" s="106"/>
      <c r="E9" s="106"/>
      <c r="F9" s="106"/>
      <c r="G9" s="106"/>
      <c r="H9" s="106"/>
      <c r="I9" s="106"/>
      <c r="J9" s="106"/>
    </row>
    <row r="10" spans="1:10" ht="16.5" x14ac:dyDescent="0.35">
      <c r="A10" s="31" t="s">
        <v>286</v>
      </c>
      <c r="B10" s="106"/>
      <c r="C10" s="106"/>
      <c r="D10" s="106"/>
      <c r="E10" s="106"/>
      <c r="F10" s="106"/>
      <c r="G10" s="106"/>
      <c r="H10" s="106"/>
      <c r="I10" s="106"/>
      <c r="J10" s="106"/>
    </row>
    <row r="11" spans="1:10" ht="16.5" x14ac:dyDescent="0.45">
      <c r="A11" s="109"/>
      <c r="B11" s="16" t="s">
        <v>287</v>
      </c>
      <c r="C11" s="106"/>
      <c r="D11" s="106"/>
      <c r="E11" s="106"/>
      <c r="F11" s="106"/>
      <c r="G11" s="106"/>
      <c r="H11" s="106"/>
      <c r="I11" s="106"/>
      <c r="J11" s="106"/>
    </row>
    <row r="12" spans="1:10" ht="16.5" x14ac:dyDescent="0.35">
      <c r="A12" s="31" t="s">
        <v>288</v>
      </c>
      <c r="B12" s="106"/>
      <c r="C12" s="106"/>
      <c r="D12" s="106"/>
      <c r="E12" s="106"/>
      <c r="F12" s="106"/>
      <c r="G12" s="106"/>
      <c r="H12" s="106"/>
      <c r="I12" s="106"/>
      <c r="J12" s="106"/>
    </row>
    <row r="13" spans="1:10" ht="16.5" x14ac:dyDescent="0.35">
      <c r="A13" s="31" t="s">
        <v>289</v>
      </c>
      <c r="B13" s="106"/>
      <c r="C13" s="106"/>
      <c r="D13" s="106"/>
      <c r="E13" s="106"/>
      <c r="F13" s="106"/>
      <c r="G13" s="106"/>
      <c r="H13" s="106"/>
      <c r="I13" s="106"/>
      <c r="J13" s="106"/>
    </row>
    <row r="14" spans="1:10" ht="16.5" x14ac:dyDescent="0.45">
      <c r="A14" s="109"/>
      <c r="B14" s="16" t="s">
        <v>290</v>
      </c>
      <c r="C14" s="106"/>
      <c r="D14" s="106"/>
      <c r="E14" s="106"/>
      <c r="F14" s="106"/>
      <c r="G14" s="106"/>
      <c r="H14" s="106"/>
      <c r="I14" s="106"/>
      <c r="J14" s="106"/>
    </row>
    <row r="15" spans="1:10" ht="14.5" x14ac:dyDescent="0.4">
      <c r="A15" s="98"/>
      <c r="B15" s="25"/>
      <c r="C15" s="25"/>
      <c r="D15" s="25"/>
      <c r="E15" s="25"/>
      <c r="F15" s="25"/>
      <c r="G15" s="25"/>
      <c r="H15" s="25"/>
      <c r="I15" s="25"/>
      <c r="J15" s="25"/>
    </row>
    <row r="16" spans="1:10" ht="20.5" x14ac:dyDescent="0.55000000000000004">
      <c r="A16" s="116" t="s">
        <v>291</v>
      </c>
      <c r="B16" s="117"/>
      <c r="C16" s="25"/>
      <c r="D16" s="25"/>
      <c r="E16" s="25"/>
      <c r="F16" s="25"/>
      <c r="G16" s="25"/>
      <c r="H16" s="25"/>
      <c r="I16" s="25"/>
      <c r="J16" s="25"/>
    </row>
    <row r="17" spans="1:10" ht="16.5" x14ac:dyDescent="0.45">
      <c r="A17" s="27" t="s">
        <v>292</v>
      </c>
      <c r="B17" s="30"/>
      <c r="C17" s="25"/>
      <c r="D17" s="25"/>
      <c r="E17" s="25"/>
      <c r="F17" s="25"/>
      <c r="G17" s="25"/>
      <c r="H17" s="25"/>
      <c r="I17" s="25"/>
      <c r="J17" s="25"/>
    </row>
    <row r="18" spans="1:10" ht="16.5" x14ac:dyDescent="0.45">
      <c r="A18" s="31" t="s">
        <v>293</v>
      </c>
      <c r="B18" s="16"/>
      <c r="C18" s="16"/>
      <c r="D18" s="16"/>
      <c r="E18" s="16"/>
      <c r="F18" s="16"/>
      <c r="G18" s="16"/>
      <c r="H18" s="16"/>
      <c r="I18" s="16"/>
      <c r="J18" s="16"/>
    </row>
    <row r="19" spans="1:10" ht="16.5" x14ac:dyDescent="0.45">
      <c r="A19" s="31"/>
      <c r="B19" s="16" t="s">
        <v>294</v>
      </c>
      <c r="C19" s="16"/>
      <c r="D19" s="16"/>
      <c r="E19" s="16"/>
      <c r="F19" s="16"/>
      <c r="G19" s="16"/>
      <c r="H19" s="16"/>
      <c r="I19" s="16"/>
      <c r="J19" s="16"/>
    </row>
    <row r="20" spans="1:10" ht="16.5" x14ac:dyDescent="0.45">
      <c r="A20" s="31" t="s">
        <v>295</v>
      </c>
      <c r="B20" s="16"/>
      <c r="C20" s="16"/>
      <c r="D20" s="16"/>
      <c r="E20" s="16"/>
      <c r="F20" s="16"/>
      <c r="G20" s="16"/>
      <c r="H20" s="16"/>
      <c r="I20" s="16"/>
      <c r="J20" s="16"/>
    </row>
    <row r="21" spans="1:10" ht="16.5" x14ac:dyDescent="0.45">
      <c r="A21" s="31"/>
      <c r="B21" s="16" t="s">
        <v>296</v>
      </c>
      <c r="C21" s="16"/>
      <c r="D21" s="16"/>
      <c r="E21" s="16"/>
      <c r="F21" s="16"/>
      <c r="G21" s="16"/>
      <c r="H21" s="16"/>
      <c r="I21" s="16"/>
      <c r="J21" s="16"/>
    </row>
    <row r="22" spans="1:10" ht="16.5" x14ac:dyDescent="0.45">
      <c r="A22" s="31"/>
      <c r="B22" s="16" t="s">
        <v>297</v>
      </c>
      <c r="C22" s="16"/>
      <c r="D22" s="16"/>
      <c r="E22" s="16"/>
      <c r="F22" s="16"/>
      <c r="G22" s="16"/>
      <c r="H22" s="16"/>
      <c r="I22" s="16"/>
      <c r="J22" s="16"/>
    </row>
    <row r="23" spans="1:10" ht="16.5" x14ac:dyDescent="0.45">
      <c r="A23" s="31"/>
      <c r="B23" s="16" t="s">
        <v>298</v>
      </c>
      <c r="C23" s="16"/>
      <c r="D23" s="16"/>
      <c r="E23" s="16"/>
      <c r="F23" s="16"/>
      <c r="G23" s="16"/>
      <c r="H23" s="16"/>
      <c r="I23" s="16"/>
      <c r="J23" s="16"/>
    </row>
    <row r="24" spans="1:10" ht="16.5" x14ac:dyDescent="0.45">
      <c r="A24" s="31"/>
      <c r="B24" s="16" t="s">
        <v>299</v>
      </c>
      <c r="C24" s="16"/>
      <c r="D24" s="16"/>
      <c r="E24" s="16"/>
      <c r="F24" s="16"/>
      <c r="G24" s="16"/>
      <c r="H24" s="16"/>
      <c r="I24" s="16"/>
      <c r="J24" s="16"/>
    </row>
    <row r="25" spans="1:10" ht="13.5" x14ac:dyDescent="0.35">
      <c r="A25" s="109"/>
      <c r="B25" s="106"/>
      <c r="C25" s="106"/>
      <c r="D25" s="106"/>
      <c r="E25" s="106"/>
      <c r="F25" s="106"/>
      <c r="G25" s="106"/>
      <c r="H25" s="106"/>
      <c r="I25" s="106"/>
      <c r="J25" s="106"/>
    </row>
    <row r="26" spans="1:10" ht="16.5" x14ac:dyDescent="0.4">
      <c r="A26" s="27" t="s">
        <v>300</v>
      </c>
      <c r="B26" s="25"/>
      <c r="C26" s="25"/>
      <c r="D26" s="25"/>
      <c r="E26" s="25"/>
      <c r="F26" s="25"/>
      <c r="G26" s="25"/>
      <c r="H26" s="25"/>
      <c r="I26" s="25"/>
      <c r="J26" s="25"/>
    </row>
    <row r="27" spans="1:10" ht="16.5" x14ac:dyDescent="0.45">
      <c r="A27" s="31" t="s">
        <v>301</v>
      </c>
      <c r="B27" s="16"/>
      <c r="C27" s="16"/>
      <c r="D27" s="16"/>
      <c r="E27" s="16"/>
      <c r="F27" s="16"/>
      <c r="G27" s="16"/>
      <c r="H27" s="16"/>
      <c r="I27" s="16"/>
      <c r="J27" s="16"/>
    </row>
    <row r="28" spans="1:10" ht="16.5" x14ac:dyDescent="0.45">
      <c r="A28" s="31" t="s">
        <v>302</v>
      </c>
      <c r="B28" s="16"/>
      <c r="C28" s="16"/>
      <c r="D28" s="16"/>
      <c r="E28" s="16"/>
      <c r="F28" s="16"/>
      <c r="G28" s="16"/>
      <c r="H28" s="16"/>
      <c r="I28" s="16"/>
      <c r="J28" s="16"/>
    </row>
    <row r="29" spans="1:10" ht="16.5" x14ac:dyDescent="0.45">
      <c r="A29" s="31"/>
      <c r="B29" s="16" t="s">
        <v>303</v>
      </c>
      <c r="C29" s="16"/>
      <c r="D29" s="16"/>
      <c r="E29" s="16"/>
      <c r="F29" s="16"/>
      <c r="G29" s="16"/>
      <c r="H29" s="16"/>
      <c r="I29" s="16"/>
      <c r="J29" s="16"/>
    </row>
    <row r="30" spans="1:10" ht="16.5" x14ac:dyDescent="0.45">
      <c r="A30" s="31" t="s">
        <v>304</v>
      </c>
      <c r="B30" s="16"/>
      <c r="C30" s="16"/>
      <c r="D30" s="16"/>
      <c r="E30" s="16"/>
      <c r="F30" s="16"/>
      <c r="G30" s="16"/>
      <c r="H30" s="16"/>
      <c r="I30" s="16"/>
      <c r="J30" s="16"/>
    </row>
    <row r="31" spans="1:10" ht="16.5" x14ac:dyDescent="0.45">
      <c r="A31" s="31"/>
      <c r="B31" s="16" t="s">
        <v>305</v>
      </c>
      <c r="C31" s="16"/>
      <c r="D31" s="16"/>
      <c r="E31" s="16"/>
      <c r="F31" s="16"/>
      <c r="G31" s="16"/>
      <c r="H31" s="16"/>
      <c r="I31" s="16"/>
      <c r="J31" s="16"/>
    </row>
    <row r="32" spans="1:10" ht="16.5" x14ac:dyDescent="0.45">
      <c r="A32" s="31" t="s">
        <v>306</v>
      </c>
      <c r="B32" s="16"/>
      <c r="C32" s="16"/>
      <c r="D32" s="16"/>
      <c r="E32" s="16"/>
      <c r="F32" s="16"/>
      <c r="G32" s="16"/>
      <c r="H32" s="16"/>
      <c r="I32" s="16"/>
      <c r="J32" s="16"/>
    </row>
    <row r="33" spans="1:10" ht="16.5" x14ac:dyDescent="0.45">
      <c r="A33" s="31"/>
      <c r="B33" s="16" t="s">
        <v>307</v>
      </c>
      <c r="C33" s="16"/>
      <c r="D33" s="16"/>
      <c r="E33" s="16"/>
      <c r="F33" s="16"/>
      <c r="G33" s="16"/>
      <c r="H33" s="16"/>
      <c r="I33" s="16"/>
      <c r="J33" s="16"/>
    </row>
    <row r="34" spans="1:10" ht="16.5" x14ac:dyDescent="0.45">
      <c r="A34" s="31" t="s">
        <v>308</v>
      </c>
      <c r="B34" s="16"/>
      <c r="C34" s="16"/>
      <c r="D34" s="16"/>
      <c r="E34" s="16"/>
      <c r="F34" s="16"/>
      <c r="G34" s="16"/>
      <c r="H34" s="16"/>
      <c r="I34" s="16"/>
      <c r="J34" s="16"/>
    </row>
    <row r="35" spans="1:10" ht="16.5" x14ac:dyDescent="0.45">
      <c r="A35" s="31"/>
      <c r="B35" s="16" t="s">
        <v>309</v>
      </c>
      <c r="C35" s="16"/>
      <c r="D35" s="16"/>
      <c r="E35" s="16"/>
      <c r="F35" s="16"/>
      <c r="G35" s="16"/>
      <c r="H35" s="16"/>
      <c r="I35" s="16"/>
      <c r="J35" s="16"/>
    </row>
    <row r="36" spans="1:10" ht="16.5" x14ac:dyDescent="0.45">
      <c r="A36" s="31" t="s">
        <v>310</v>
      </c>
      <c r="B36" s="16"/>
      <c r="C36" s="16"/>
      <c r="D36" s="16"/>
      <c r="E36" s="16"/>
      <c r="F36" s="16"/>
      <c r="G36" s="16"/>
      <c r="H36" s="16"/>
      <c r="I36" s="16"/>
      <c r="J36" s="16"/>
    </row>
    <row r="37" spans="1:10" ht="16.5" x14ac:dyDescent="0.45">
      <c r="A37" s="31" t="s">
        <v>311</v>
      </c>
      <c r="B37" s="16"/>
      <c r="C37" s="16"/>
      <c r="D37" s="16"/>
      <c r="E37" s="16"/>
      <c r="F37" s="16"/>
      <c r="G37" s="16"/>
      <c r="H37" s="16"/>
      <c r="I37" s="16"/>
      <c r="J37" s="16"/>
    </row>
    <row r="38" spans="1:10" ht="16.5" x14ac:dyDescent="0.45">
      <c r="A38" s="31"/>
      <c r="B38" s="16" t="s">
        <v>312</v>
      </c>
      <c r="C38" s="16"/>
      <c r="D38" s="16"/>
      <c r="E38" s="16"/>
      <c r="F38" s="16"/>
      <c r="G38" s="16"/>
      <c r="H38" s="16"/>
      <c r="I38" s="16"/>
      <c r="J38" s="16"/>
    </row>
    <row r="39" spans="1:10" ht="16.5" x14ac:dyDescent="0.45">
      <c r="A39" s="31" t="s">
        <v>313</v>
      </c>
      <c r="B39" s="16"/>
      <c r="C39" s="16"/>
      <c r="D39" s="16"/>
      <c r="E39" s="16"/>
      <c r="F39" s="16"/>
      <c r="G39" s="16"/>
      <c r="H39" s="16"/>
      <c r="I39" s="16"/>
      <c r="J39" s="16"/>
    </row>
    <row r="40" spans="1:10" ht="16.5" x14ac:dyDescent="0.45">
      <c r="A40" s="31"/>
      <c r="B40" s="16" t="s">
        <v>314</v>
      </c>
      <c r="C40" s="16"/>
      <c r="D40" s="16"/>
      <c r="E40" s="16"/>
      <c r="F40" s="16"/>
      <c r="G40" s="16"/>
      <c r="H40" s="16"/>
      <c r="I40" s="16"/>
      <c r="J40" s="16"/>
    </row>
    <row r="41" spans="1:10" ht="16.5" x14ac:dyDescent="0.45">
      <c r="A41" s="31"/>
      <c r="B41" s="16" t="s">
        <v>315</v>
      </c>
      <c r="C41" s="16"/>
      <c r="D41" s="16"/>
      <c r="E41" s="16"/>
      <c r="F41" s="16"/>
      <c r="G41" s="16"/>
      <c r="H41" s="16"/>
      <c r="I41" s="16"/>
      <c r="J41" s="16"/>
    </row>
    <row r="42" spans="1:10" ht="16.5" x14ac:dyDescent="0.45">
      <c r="A42" s="31"/>
      <c r="B42" s="16" t="s">
        <v>316</v>
      </c>
      <c r="C42" s="16"/>
      <c r="D42" s="16"/>
      <c r="E42" s="16"/>
      <c r="F42" s="16"/>
      <c r="G42" s="16"/>
      <c r="H42" s="16"/>
      <c r="I42" s="16"/>
      <c r="J42" s="16"/>
    </row>
    <row r="43" spans="1:10" ht="16.5" x14ac:dyDescent="0.45">
      <c r="A43" s="31" t="s">
        <v>317</v>
      </c>
      <c r="B43" s="20"/>
      <c r="C43" s="16"/>
      <c r="D43" s="16"/>
      <c r="E43" s="16"/>
      <c r="F43" s="16"/>
      <c r="G43" s="16"/>
      <c r="H43" s="16"/>
      <c r="I43" s="16"/>
      <c r="J43" s="16"/>
    </row>
    <row r="44" spans="1:10" ht="16.5" x14ac:dyDescent="0.45">
      <c r="A44" s="31"/>
      <c r="B44" s="16" t="s">
        <v>318</v>
      </c>
      <c r="C44" s="16"/>
      <c r="D44" s="16"/>
      <c r="E44" s="16"/>
      <c r="F44" s="16"/>
      <c r="G44" s="16"/>
      <c r="H44" s="16"/>
      <c r="I44" s="16"/>
      <c r="J44" s="16"/>
    </row>
    <row r="45" spans="1:10" ht="16.5" x14ac:dyDescent="0.45">
      <c r="A45" s="31"/>
      <c r="B45" s="16" t="s">
        <v>319</v>
      </c>
      <c r="C45" s="16"/>
      <c r="D45" s="16"/>
      <c r="E45" s="16"/>
      <c r="F45" s="16"/>
      <c r="G45" s="16"/>
      <c r="H45" s="16"/>
      <c r="I45" s="16"/>
      <c r="J45" s="16"/>
    </row>
    <row r="46" spans="1:10" ht="16.5" x14ac:dyDescent="0.45">
      <c r="A46" s="31" t="s">
        <v>320</v>
      </c>
      <c r="B46" s="16"/>
      <c r="C46" s="16"/>
      <c r="D46" s="16"/>
      <c r="E46" s="16"/>
      <c r="F46" s="16"/>
      <c r="G46" s="16"/>
      <c r="H46" s="16"/>
      <c r="I46" s="16"/>
      <c r="J46" s="16"/>
    </row>
    <row r="47" spans="1:10" ht="16.5" x14ac:dyDescent="0.45">
      <c r="A47" s="31"/>
      <c r="B47" s="16" t="s">
        <v>321</v>
      </c>
      <c r="C47" s="16"/>
      <c r="D47" s="16"/>
      <c r="E47" s="16"/>
      <c r="F47" s="16"/>
      <c r="G47" s="16"/>
      <c r="H47" s="16"/>
      <c r="I47" s="16"/>
      <c r="J47" s="16"/>
    </row>
    <row r="48" spans="1:10" ht="16.5" x14ac:dyDescent="0.45">
      <c r="A48" s="31"/>
      <c r="B48" s="16" t="s">
        <v>322</v>
      </c>
      <c r="C48" s="16"/>
      <c r="D48" s="16"/>
      <c r="E48" s="16"/>
      <c r="F48" s="16"/>
      <c r="G48" s="16"/>
      <c r="H48" s="16"/>
      <c r="I48" s="16"/>
      <c r="J48" s="16"/>
    </row>
    <row r="49" spans="1:11" ht="16.5" x14ac:dyDescent="0.45">
      <c r="A49" s="31" t="s">
        <v>323</v>
      </c>
      <c r="B49" s="16"/>
      <c r="C49" s="16"/>
      <c r="D49" s="16"/>
      <c r="E49" s="16"/>
      <c r="F49" s="16"/>
      <c r="G49" s="16"/>
      <c r="H49" s="16"/>
      <c r="I49" s="16"/>
      <c r="J49" s="16"/>
    </row>
    <row r="50" spans="1:11" ht="19.899999999999999" customHeight="1" x14ac:dyDescent="0.45">
      <c r="A50" s="31"/>
      <c r="B50" s="16" t="s">
        <v>324</v>
      </c>
      <c r="C50" s="16"/>
      <c r="D50" s="16"/>
      <c r="E50" s="16"/>
      <c r="F50" s="16"/>
      <c r="G50" s="16"/>
      <c r="H50" s="16"/>
      <c r="I50" s="16"/>
      <c r="J50" s="16"/>
      <c r="K50" s="199"/>
    </row>
    <row r="51" spans="1:11" ht="15" customHeight="1" x14ac:dyDescent="0.45">
      <c r="A51" s="28"/>
      <c r="B51" s="16" t="s">
        <v>325</v>
      </c>
      <c r="C51" s="16"/>
      <c r="D51" s="16"/>
      <c r="E51" s="16"/>
      <c r="F51" s="16"/>
      <c r="G51" s="16"/>
      <c r="H51" s="16"/>
      <c r="I51" s="16"/>
      <c r="J51" s="16"/>
    </row>
    <row r="52" spans="1:11" ht="17.649999999999999" customHeight="1" x14ac:dyDescent="0.25">
      <c r="A52" s="214"/>
      <c r="B52" s="214"/>
      <c r="C52" s="214"/>
      <c r="D52" s="214"/>
      <c r="E52" s="214"/>
      <c r="F52" s="214"/>
      <c r="G52" s="214"/>
      <c r="H52" s="214"/>
      <c r="I52" s="214"/>
      <c r="J52" s="214"/>
    </row>
    <row r="53" spans="1:11" ht="16.5" x14ac:dyDescent="0.4">
      <c r="A53" s="27" t="s">
        <v>326</v>
      </c>
      <c r="B53" s="25"/>
      <c r="C53" s="25"/>
      <c r="D53" s="25"/>
      <c r="E53" s="25"/>
      <c r="F53" s="25"/>
      <c r="G53" s="25"/>
      <c r="H53" s="25"/>
      <c r="I53" s="25"/>
      <c r="J53" s="25"/>
    </row>
    <row r="54" spans="1:11" ht="16.5" x14ac:dyDescent="0.45">
      <c r="A54" s="31" t="s">
        <v>327</v>
      </c>
      <c r="B54" s="16"/>
      <c r="C54" s="16"/>
      <c r="D54" s="16"/>
      <c r="E54" s="16"/>
      <c r="F54" s="16"/>
      <c r="G54" s="16"/>
      <c r="H54" s="16"/>
      <c r="I54" s="16"/>
      <c r="J54" s="106"/>
    </row>
    <row r="55" spans="1:11" ht="16.5" x14ac:dyDescent="0.45">
      <c r="A55" s="31" t="s">
        <v>328</v>
      </c>
      <c r="B55" s="16"/>
      <c r="C55" s="16"/>
      <c r="D55" s="16"/>
      <c r="E55" s="16"/>
      <c r="F55" s="16"/>
      <c r="G55" s="16"/>
      <c r="H55" s="16"/>
      <c r="I55" s="16"/>
      <c r="J55" s="106"/>
    </row>
    <row r="56" spans="1:11" ht="16.5" x14ac:dyDescent="0.45">
      <c r="A56" s="31" t="s">
        <v>329</v>
      </c>
      <c r="B56" s="16"/>
      <c r="C56" s="16"/>
      <c r="D56" s="16"/>
      <c r="E56" s="16"/>
      <c r="F56" s="16"/>
      <c r="G56" s="16"/>
      <c r="H56" s="16"/>
      <c r="I56" s="16"/>
      <c r="J56" s="106"/>
    </row>
    <row r="57" spans="1:11" ht="16.5" x14ac:dyDescent="0.45">
      <c r="A57" s="31"/>
      <c r="B57" s="16" t="s">
        <v>330</v>
      </c>
      <c r="C57" s="16"/>
      <c r="D57" s="16"/>
      <c r="E57" s="16"/>
      <c r="F57" s="16"/>
      <c r="G57" s="16"/>
      <c r="H57" s="16"/>
      <c r="I57" s="16"/>
      <c r="J57" s="106"/>
    </row>
    <row r="58" spans="1:11" ht="16.5" x14ac:dyDescent="0.45">
      <c r="A58" s="31" t="s">
        <v>331</v>
      </c>
      <c r="B58" s="16"/>
      <c r="C58" s="16"/>
      <c r="D58" s="16"/>
      <c r="E58" s="16"/>
      <c r="F58" s="16"/>
      <c r="G58" s="16"/>
      <c r="H58" s="16"/>
      <c r="I58" s="16"/>
      <c r="J58" s="106"/>
    </row>
    <row r="59" spans="1:11" ht="16.5" x14ac:dyDescent="0.45">
      <c r="A59" s="31"/>
      <c r="B59" s="16" t="s">
        <v>332</v>
      </c>
      <c r="C59" s="16"/>
      <c r="D59" s="16"/>
      <c r="E59" s="16"/>
      <c r="F59" s="16"/>
      <c r="G59" s="16"/>
      <c r="H59" s="16"/>
      <c r="I59" s="16"/>
      <c r="J59" s="106"/>
    </row>
    <row r="60" spans="1:11" ht="16.5" x14ac:dyDescent="0.45">
      <c r="A60" s="31"/>
      <c r="B60" s="16" t="s">
        <v>333</v>
      </c>
      <c r="C60" s="16"/>
      <c r="D60" s="16"/>
      <c r="E60" s="16"/>
      <c r="F60" s="16"/>
      <c r="G60" s="16"/>
      <c r="H60" s="16"/>
      <c r="I60" s="16"/>
      <c r="J60" s="106"/>
    </row>
    <row r="61" spans="1:11" ht="16.5" x14ac:dyDescent="0.45">
      <c r="A61" s="31" t="s">
        <v>334</v>
      </c>
      <c r="B61" s="16"/>
      <c r="C61" s="16"/>
      <c r="D61" s="16"/>
      <c r="E61" s="16"/>
      <c r="F61" s="16"/>
      <c r="G61" s="16"/>
      <c r="H61" s="16"/>
      <c r="I61" s="16"/>
      <c r="J61" s="106"/>
    </row>
    <row r="62" spans="1:11" ht="16.5" x14ac:dyDescent="0.45">
      <c r="A62" s="31" t="s">
        <v>335</v>
      </c>
      <c r="B62" s="16"/>
      <c r="C62" s="16"/>
      <c r="D62" s="16"/>
      <c r="E62" s="16"/>
      <c r="F62" s="16"/>
      <c r="G62" s="16"/>
      <c r="H62" s="16"/>
      <c r="I62" s="16"/>
      <c r="J62" s="106"/>
    </row>
    <row r="63" spans="1:11" ht="16.5" x14ac:dyDescent="0.45">
      <c r="A63" s="28"/>
      <c r="B63" s="16"/>
      <c r="C63" s="16"/>
      <c r="D63" s="16"/>
      <c r="E63" s="16"/>
      <c r="F63" s="16"/>
      <c r="G63" s="16"/>
      <c r="H63" s="16"/>
      <c r="I63" s="16"/>
      <c r="J63" s="106"/>
    </row>
    <row r="64" spans="1:11" ht="16.5" x14ac:dyDescent="0.45">
      <c r="A64" s="28" t="s">
        <v>336</v>
      </c>
      <c r="B64" s="16"/>
      <c r="C64" s="16"/>
      <c r="D64" s="16"/>
      <c r="E64" s="16"/>
      <c r="F64" s="16"/>
      <c r="G64" s="16"/>
      <c r="H64" s="16"/>
      <c r="I64" s="16"/>
      <c r="J64" s="106"/>
    </row>
    <row r="65" spans="1:10" ht="14.5" x14ac:dyDescent="0.4">
      <c r="A65" s="25"/>
      <c r="B65" s="25"/>
      <c r="C65" s="25"/>
      <c r="D65" s="25"/>
      <c r="E65" s="25"/>
      <c r="F65" s="25"/>
      <c r="G65" s="25"/>
      <c r="H65" s="25"/>
      <c r="I65" s="25"/>
      <c r="J65" s="25"/>
    </row>
    <row r="66" spans="1:10" ht="14.5" x14ac:dyDescent="0.4">
      <c r="A66" s="25"/>
      <c r="B66" s="25"/>
      <c r="C66" s="25"/>
      <c r="D66" s="25"/>
      <c r="E66" s="25"/>
      <c r="F66" s="25"/>
      <c r="G66" s="25"/>
      <c r="H66" s="25"/>
      <c r="I66" s="25"/>
      <c r="J66" s="25"/>
    </row>
    <row r="67" spans="1:10" ht="14.5" x14ac:dyDescent="0.4">
      <c r="A67" s="25"/>
      <c r="B67" s="25"/>
      <c r="C67" s="25"/>
      <c r="D67" s="25"/>
      <c r="E67" s="25"/>
      <c r="F67" s="25"/>
      <c r="G67" s="25"/>
      <c r="H67" s="25"/>
      <c r="I67" s="25"/>
      <c r="J67" s="25"/>
    </row>
    <row r="68" spans="1:10" ht="14.5" x14ac:dyDescent="0.4">
      <c r="A68" s="25"/>
      <c r="B68" s="25"/>
      <c r="C68" s="25"/>
      <c r="D68" s="25"/>
      <c r="E68" s="25"/>
      <c r="F68" s="25"/>
      <c r="G68" s="25"/>
      <c r="H68" s="25"/>
      <c r="I68" s="25"/>
      <c r="J68" s="25"/>
    </row>
    <row r="69" spans="1:10" ht="14.5" x14ac:dyDescent="0.4">
      <c r="A69" s="25"/>
      <c r="B69" s="25"/>
      <c r="C69" s="25"/>
      <c r="D69" s="25"/>
      <c r="E69" s="25"/>
      <c r="F69" s="25"/>
      <c r="G69" s="25"/>
      <c r="H69" s="25"/>
      <c r="I69" s="25"/>
      <c r="J69" s="25"/>
    </row>
    <row r="70" spans="1:10" ht="14.5" x14ac:dyDescent="0.4">
      <c r="A70" s="25"/>
      <c r="B70" s="25"/>
      <c r="C70" s="25"/>
      <c r="D70" s="25"/>
      <c r="E70" s="25"/>
      <c r="F70" s="25"/>
      <c r="G70" s="25"/>
      <c r="H70" s="25"/>
      <c r="I70" s="25"/>
      <c r="J70" s="25"/>
    </row>
    <row r="71" spans="1:10" ht="14.5" x14ac:dyDescent="0.4">
      <c r="A71" s="25"/>
      <c r="B71" s="25"/>
      <c r="C71" s="25"/>
      <c r="D71" s="25"/>
      <c r="E71" s="25"/>
      <c r="F71" s="25"/>
      <c r="G71" s="25"/>
      <c r="H71" s="25"/>
      <c r="I71" s="25"/>
      <c r="J71" s="25"/>
    </row>
    <row r="72" spans="1:10" ht="14.5" x14ac:dyDescent="0.4">
      <c r="A72" s="25"/>
      <c r="B72" s="25"/>
      <c r="C72" s="25"/>
      <c r="D72" s="25"/>
      <c r="E72" s="25"/>
      <c r="F72" s="25"/>
      <c r="G72" s="25"/>
      <c r="H72" s="25"/>
      <c r="I72" s="25"/>
      <c r="J72" s="25"/>
    </row>
    <row r="73" spans="1:10" ht="14.5" x14ac:dyDescent="0.4">
      <c r="A73" s="25"/>
      <c r="B73" s="25"/>
      <c r="C73" s="25"/>
      <c r="D73" s="25"/>
      <c r="E73" s="25"/>
      <c r="F73" s="25"/>
      <c r="G73" s="25"/>
      <c r="H73" s="25"/>
      <c r="I73" s="25"/>
      <c r="J73" s="25"/>
    </row>
    <row r="74" spans="1:10" ht="14.5" x14ac:dyDescent="0.4">
      <c r="A74" s="25"/>
      <c r="B74" s="25"/>
      <c r="C74" s="25"/>
      <c r="D74" s="25"/>
      <c r="E74" s="25"/>
      <c r="F74" s="25"/>
      <c r="G74" s="25"/>
      <c r="H74" s="25"/>
      <c r="I74" s="25"/>
      <c r="J74" s="25"/>
    </row>
    <row r="75" spans="1:10" ht="14.5" x14ac:dyDescent="0.4">
      <c r="A75" s="25"/>
      <c r="B75" s="25"/>
      <c r="C75" s="25"/>
      <c r="D75" s="25"/>
      <c r="E75" s="25"/>
      <c r="F75" s="25"/>
      <c r="G75" s="25"/>
      <c r="H75" s="25"/>
      <c r="I75" s="25"/>
      <c r="J75" s="25"/>
    </row>
    <row r="76" spans="1:10" ht="14.5" x14ac:dyDescent="0.4">
      <c r="A76" s="25"/>
      <c r="B76" s="25"/>
      <c r="C76" s="25"/>
      <c r="D76" s="25"/>
      <c r="E76" s="25"/>
      <c r="F76" s="25"/>
      <c r="G76" s="25"/>
      <c r="H76" s="25"/>
      <c r="I76" s="25"/>
      <c r="J76" s="25"/>
    </row>
    <row r="77" spans="1:10" ht="14.5" x14ac:dyDescent="0.4">
      <c r="A77" s="25"/>
      <c r="B77" s="25"/>
      <c r="C77" s="25"/>
      <c r="D77" s="25"/>
      <c r="E77" s="25"/>
      <c r="F77" s="25"/>
      <c r="G77" s="25"/>
      <c r="H77" s="25"/>
      <c r="I77" s="25"/>
      <c r="J77" s="25"/>
    </row>
    <row r="78" spans="1:10" ht="14.5" x14ac:dyDescent="0.4">
      <c r="A78" s="25"/>
      <c r="B78" s="25"/>
      <c r="C78" s="25"/>
      <c r="D78" s="25"/>
      <c r="E78" s="25"/>
      <c r="F78" s="25"/>
      <c r="G78" s="25"/>
      <c r="H78" s="25"/>
      <c r="I78" s="25"/>
      <c r="J78" s="25"/>
    </row>
    <row r="79" spans="1:10" ht="14.5" x14ac:dyDescent="0.4">
      <c r="A79" s="25"/>
      <c r="B79" s="25"/>
      <c r="C79" s="25"/>
      <c r="D79" s="25"/>
      <c r="E79" s="25"/>
      <c r="F79" s="25"/>
      <c r="G79" s="25"/>
      <c r="H79" s="25"/>
      <c r="I79" s="25"/>
      <c r="J79" s="25"/>
    </row>
    <row r="80" spans="1:10" ht="14.5" x14ac:dyDescent="0.4">
      <c r="A80" s="25"/>
      <c r="B80" s="25"/>
      <c r="C80" s="25"/>
      <c r="D80" s="25"/>
      <c r="E80" s="25"/>
      <c r="F80" s="25"/>
      <c r="G80" s="25"/>
      <c r="H80" s="25"/>
      <c r="I80" s="25"/>
      <c r="J80" s="25"/>
    </row>
    <row r="81" spans="1:10" ht="14.5" x14ac:dyDescent="0.4">
      <c r="A81" s="25"/>
      <c r="B81" s="25"/>
      <c r="C81" s="25"/>
      <c r="D81" s="25"/>
      <c r="E81" s="25"/>
      <c r="F81" s="25"/>
      <c r="G81" s="25"/>
      <c r="H81" s="25"/>
      <c r="I81" s="25"/>
      <c r="J81" s="25"/>
    </row>
    <row r="82" spans="1:10" ht="14.5" x14ac:dyDescent="0.4">
      <c r="A82" s="25"/>
      <c r="B82" s="25"/>
      <c r="C82" s="25"/>
      <c r="D82" s="25"/>
      <c r="E82" s="25"/>
      <c r="F82" s="25"/>
      <c r="G82" s="25"/>
      <c r="H82" s="25"/>
      <c r="I82" s="25"/>
      <c r="J82" s="25"/>
    </row>
    <row r="83" spans="1:10" ht="14.5" x14ac:dyDescent="0.4">
      <c r="A83" s="25"/>
      <c r="B83" s="25"/>
      <c r="C83" s="25"/>
      <c r="D83" s="25"/>
      <c r="E83" s="25"/>
      <c r="F83" s="25"/>
      <c r="G83" s="25"/>
      <c r="H83" s="25"/>
      <c r="I83" s="25"/>
      <c r="J83" s="25"/>
    </row>
    <row r="84" spans="1:10" ht="14.5" x14ac:dyDescent="0.4">
      <c r="A84" s="25"/>
      <c r="B84" s="25"/>
      <c r="C84" s="25"/>
      <c r="D84" s="25"/>
      <c r="E84" s="25"/>
      <c r="F84" s="25"/>
      <c r="G84" s="25"/>
      <c r="H84" s="25"/>
      <c r="I84" s="25"/>
      <c r="J84" s="25"/>
    </row>
    <row r="85" spans="1:10" ht="14.5" x14ac:dyDescent="0.4">
      <c r="A85" s="25"/>
      <c r="B85" s="25"/>
      <c r="C85" s="25"/>
      <c r="D85" s="25"/>
      <c r="E85" s="25"/>
      <c r="F85" s="25"/>
      <c r="G85" s="25"/>
      <c r="H85" s="25"/>
      <c r="I85" s="25"/>
      <c r="J85" s="25"/>
    </row>
    <row r="86" spans="1:10" ht="14.5" x14ac:dyDescent="0.4">
      <c r="A86" s="25"/>
      <c r="B86" s="25"/>
      <c r="C86" s="25"/>
      <c r="D86" s="25"/>
      <c r="E86" s="25"/>
      <c r="F86" s="25"/>
      <c r="G86" s="25"/>
      <c r="H86" s="25"/>
      <c r="I86" s="25"/>
      <c r="J86" s="25"/>
    </row>
    <row r="87" spans="1:10" ht="14.5" x14ac:dyDescent="0.4">
      <c r="A87" s="25"/>
      <c r="B87" s="25"/>
      <c r="C87" s="25"/>
      <c r="D87" s="25"/>
      <c r="E87" s="25"/>
      <c r="F87" s="25"/>
      <c r="G87" s="25"/>
      <c r="H87" s="25"/>
      <c r="I87" s="25"/>
      <c r="J87" s="25"/>
    </row>
    <row r="88" spans="1:10" ht="14.5" x14ac:dyDescent="0.4">
      <c r="A88" s="25"/>
      <c r="B88" s="25"/>
      <c r="C88" s="25"/>
      <c r="D88" s="25"/>
      <c r="E88" s="25"/>
      <c r="F88" s="25"/>
      <c r="G88" s="25"/>
      <c r="H88" s="25"/>
      <c r="I88" s="25"/>
      <c r="J88" s="25"/>
    </row>
    <row r="89" spans="1:10" ht="14.5" x14ac:dyDescent="0.4">
      <c r="A89" s="25"/>
      <c r="B89" s="25"/>
      <c r="C89" s="25"/>
      <c r="D89" s="25"/>
      <c r="E89" s="25"/>
      <c r="F89" s="25"/>
      <c r="G89" s="25"/>
      <c r="H89" s="25"/>
      <c r="I89" s="25"/>
      <c r="J89" s="25"/>
    </row>
    <row r="90" spans="1:10" ht="14.5" x14ac:dyDescent="0.4">
      <c r="A90" s="25"/>
      <c r="B90" s="25"/>
      <c r="C90" s="25"/>
      <c r="D90" s="25"/>
      <c r="E90" s="25"/>
      <c r="F90" s="25"/>
      <c r="G90" s="25"/>
      <c r="H90" s="25"/>
      <c r="I90" s="25"/>
      <c r="J90" s="25"/>
    </row>
    <row r="91" spans="1:10" ht="14.5" x14ac:dyDescent="0.4">
      <c r="A91" s="25"/>
      <c r="B91" s="25"/>
      <c r="C91" s="25"/>
      <c r="D91" s="25"/>
      <c r="E91" s="25"/>
      <c r="F91" s="25"/>
      <c r="G91" s="25"/>
      <c r="H91" s="25"/>
      <c r="I91" s="25"/>
      <c r="J91" s="25"/>
    </row>
    <row r="92" spans="1:10" ht="14.5" x14ac:dyDescent="0.4">
      <c r="A92" s="25"/>
      <c r="B92" s="25"/>
      <c r="C92" s="25"/>
      <c r="D92" s="25"/>
      <c r="E92" s="25"/>
      <c r="F92" s="25"/>
      <c r="G92" s="25"/>
      <c r="H92" s="25"/>
      <c r="I92" s="25"/>
      <c r="J92" s="25"/>
    </row>
    <row r="93" spans="1:10" ht="15" thickBot="1" x14ac:dyDescent="0.45">
      <c r="A93" s="25"/>
      <c r="B93" s="25"/>
      <c r="C93" s="25"/>
      <c r="D93" s="25"/>
      <c r="E93" s="25"/>
      <c r="F93" s="25"/>
      <c r="G93" s="25"/>
      <c r="H93" s="25"/>
      <c r="I93" s="25"/>
      <c r="J93" s="25"/>
    </row>
    <row r="94" spans="1:10" ht="16.5" x14ac:dyDescent="0.45">
      <c r="A94" s="38" t="s">
        <v>337</v>
      </c>
      <c r="B94" s="37"/>
      <c r="C94" s="37"/>
      <c r="D94" s="37"/>
      <c r="E94" s="37"/>
      <c r="F94" s="37"/>
      <c r="G94" s="37"/>
      <c r="H94" s="37"/>
      <c r="I94" s="37"/>
      <c r="J94" s="37"/>
    </row>
    <row r="95" spans="1:10" ht="16.5" x14ac:dyDescent="0.45">
      <c r="A95" s="36" t="s">
        <v>338</v>
      </c>
      <c r="B95" s="16"/>
      <c r="C95" s="16"/>
      <c r="D95" s="16"/>
      <c r="E95" s="16"/>
      <c r="F95" s="16"/>
      <c r="G95" s="16"/>
      <c r="H95" s="16"/>
      <c r="I95" s="16"/>
      <c r="J95" s="16"/>
    </row>
  </sheetData>
  <mergeCells count="1">
    <mergeCell ref="A52:J52"/>
  </mergeCells>
  <pageMargins left="0.7" right="0.7" top="0.75" bottom="0.75" header="0.3" footer="0.3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K9"/>
  <sheetViews>
    <sheetView workbookViewId="0">
      <selection activeCell="F21" sqref="F21"/>
    </sheetView>
  </sheetViews>
  <sheetFormatPr defaultColWidth="8.7265625" defaultRowHeight="12.5" x14ac:dyDescent="0.25"/>
  <cols>
    <col min="1" max="1" width="4.26953125" customWidth="1"/>
  </cols>
  <sheetData>
    <row r="1" spans="2:11" ht="53.25" customHeight="1" x14ac:dyDescent="0.25"/>
    <row r="2" spans="2:11" ht="16.5" x14ac:dyDescent="0.45">
      <c r="B2" s="16"/>
      <c r="C2" s="16"/>
      <c r="D2" s="16"/>
      <c r="E2" s="16"/>
      <c r="F2" s="16"/>
      <c r="G2" s="16"/>
      <c r="H2" s="16"/>
      <c r="I2" s="16"/>
      <c r="J2" s="25" t="s">
        <v>16</v>
      </c>
      <c r="K2" s="25"/>
    </row>
    <row r="3" spans="2:11" ht="16.5" x14ac:dyDescent="0.45">
      <c r="B3" s="16" t="s">
        <v>339</v>
      </c>
      <c r="C3" s="16"/>
      <c r="D3" s="16"/>
      <c r="E3" s="16"/>
      <c r="F3" s="16"/>
      <c r="G3" s="16"/>
      <c r="H3" s="16"/>
      <c r="I3" s="16"/>
      <c r="J3" s="16"/>
      <c r="K3" s="16"/>
    </row>
    <row r="4" spans="2:11" ht="16.5" x14ac:dyDescent="0.45">
      <c r="B4" s="16" t="s">
        <v>340</v>
      </c>
      <c r="C4" s="16"/>
      <c r="D4" s="16"/>
      <c r="E4" s="16"/>
      <c r="F4" s="16"/>
      <c r="G4" s="16"/>
      <c r="H4" s="16"/>
      <c r="I4" s="16"/>
      <c r="J4" s="16"/>
      <c r="K4" s="16"/>
    </row>
    <row r="5" spans="2:11" ht="16.5" x14ac:dyDescent="0.45">
      <c r="B5" s="16" t="s">
        <v>341</v>
      </c>
      <c r="C5" s="16"/>
      <c r="D5" s="16"/>
      <c r="E5" s="16"/>
      <c r="F5" s="16"/>
      <c r="G5" s="16"/>
      <c r="H5" s="16"/>
      <c r="I5" s="16"/>
      <c r="J5" s="16"/>
      <c r="K5" s="16"/>
    </row>
    <row r="6" spans="2:11" ht="16.5" x14ac:dyDescent="0.45">
      <c r="B6" s="16" t="s">
        <v>342</v>
      </c>
      <c r="C6" s="16"/>
      <c r="D6" s="16"/>
      <c r="E6" s="16"/>
      <c r="F6" s="16"/>
      <c r="G6" s="16"/>
      <c r="H6" s="16"/>
      <c r="I6" s="16"/>
      <c r="J6" s="16"/>
      <c r="K6" s="16"/>
    </row>
    <row r="7" spans="2:11" ht="16.5" x14ac:dyDescent="0.45">
      <c r="B7" s="16" t="s">
        <v>343</v>
      </c>
      <c r="C7" s="16"/>
      <c r="D7" s="16"/>
      <c r="E7" s="16"/>
      <c r="F7" s="16"/>
      <c r="G7" s="16"/>
      <c r="H7" s="16"/>
      <c r="I7" s="16"/>
      <c r="J7" s="16"/>
      <c r="K7" s="16"/>
    </row>
    <row r="8" spans="2:11" ht="16.5" x14ac:dyDescent="0.45">
      <c r="B8" s="16" t="s">
        <v>344</v>
      </c>
      <c r="C8" s="16"/>
      <c r="D8" s="16"/>
      <c r="E8" s="16"/>
      <c r="F8" s="16"/>
      <c r="G8" s="16"/>
      <c r="H8" s="16"/>
      <c r="I8" s="16"/>
      <c r="J8" s="16"/>
      <c r="K8" s="16"/>
    </row>
    <row r="9" spans="2:11" ht="16.5" x14ac:dyDescent="0.45">
      <c r="B9" s="16" t="s">
        <v>345</v>
      </c>
      <c r="C9" s="16"/>
      <c r="D9" s="16"/>
      <c r="E9" s="16"/>
      <c r="F9" s="16"/>
      <c r="G9" s="16"/>
      <c r="H9" s="16"/>
      <c r="I9" s="16"/>
      <c r="J9" s="16"/>
      <c r="K9" s="16"/>
    </row>
  </sheetData>
  <pageMargins left="0.7" right="0.7" top="0.75" bottom="0.75" header="0.3" footer="0.3"/>
  <pageSetup orientation="portrait" verticalDpi="0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88bc45f0-fb64-44cc-bf44-f9f8397c9796" xsi:nil="true"/>
    <lcf76f155ced4ddcb4097134ff3c332f xmlns="70bc93a1-693a-4699-921d-cd1f046fe2da">
      <Terms xmlns="http://schemas.microsoft.com/office/infopath/2007/PartnerControls"/>
    </lcf76f155ced4ddcb4097134ff3c332f>
    <_Flow_SignoffStatus xmlns="70bc93a1-693a-4699-921d-cd1f046fe2da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E21532080AC03439F3EB092E9FE79B5" ma:contentTypeVersion="18" ma:contentTypeDescription="Create a new document." ma:contentTypeScope="" ma:versionID="47d5cce002f12053753a35ab617007f2">
  <xsd:schema xmlns:xsd="http://www.w3.org/2001/XMLSchema" xmlns:xs="http://www.w3.org/2001/XMLSchema" xmlns:p="http://schemas.microsoft.com/office/2006/metadata/properties" xmlns:ns2="70bc93a1-693a-4699-921d-cd1f046fe2da" xmlns:ns3="ae7d1671-9d8c-4297-90cb-439d8012cacb" xmlns:ns4="88bc45f0-fb64-44cc-bf44-f9f8397c9796" targetNamespace="http://schemas.microsoft.com/office/2006/metadata/properties" ma:root="true" ma:fieldsID="dbd99ab544fff251d8bc3ba16029277c" ns2:_="" ns3:_="" ns4:_="">
    <xsd:import namespace="70bc93a1-693a-4699-921d-cd1f046fe2da"/>
    <xsd:import namespace="ae7d1671-9d8c-4297-90cb-439d8012cacb"/>
    <xsd:import namespace="88bc45f0-fb64-44cc-bf44-f9f8397c9796"/>
    <xsd:element name="properties">
      <xsd:complexType>
        <xsd:sequence>
          <xsd:element name="documentManagement">
            <xsd:complexType>
              <xsd:all>
                <xsd:element ref="ns2:_Flow_SignoffStatus" minOccurs="0"/>
                <xsd:element ref="ns2:MediaServiceMetadata" minOccurs="0"/>
                <xsd:element ref="ns2:MediaServiceFastMetadata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MediaServiceOCR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0bc93a1-693a-4699-921d-cd1f046fe2da" elementFormDefault="qualified">
    <xsd:import namespace="http://schemas.microsoft.com/office/2006/documentManagement/types"/>
    <xsd:import namespace="http://schemas.microsoft.com/office/infopath/2007/PartnerControls"/>
    <xsd:element name="_Flow_SignoffStatus" ma:index="4" nillable="true" ma:displayName="Sign-off status" ma:internalName="Sign_x002d_off_x0020_status" ma:readOnly="false">
      <xsd:simpleType>
        <xsd:restriction base="dms:Text"/>
      </xsd:simpleType>
    </xsd:element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eae4be1d-d524-4aa9-85d5-5e42c742cc3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7d1671-9d8c-4297-90cb-439d8012cacb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SearchPeopleOnly="false" ma:SharePointGroup="0" ma:internalName="SharedWithUsers" ma:readOnly="true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8bc45f0-fb64-44cc-bf44-f9f8397c9796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c886416a-45cc-4096-817a-620d5f31d47e}" ma:internalName="TaxCatchAll" ma:showField="CatchAllData" ma:web="88bc45f0-fb64-44cc-bf44-f9f8397c979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5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C46AA17-4703-44B7-9DD1-E21BDF84240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2AB9115-ACF2-4B1B-B323-79CA872ED257}">
  <ds:schemaRefs>
    <ds:schemaRef ds:uri="http://schemas.microsoft.com/office/2006/metadata/properties"/>
    <ds:schemaRef ds:uri="http://schemas.microsoft.com/office/infopath/2007/PartnerControls"/>
    <ds:schemaRef ds:uri="88bc45f0-fb64-44cc-bf44-f9f8397c9796"/>
    <ds:schemaRef ds:uri="70bc93a1-693a-4699-921d-cd1f046fe2da"/>
  </ds:schemaRefs>
</ds:datastoreItem>
</file>

<file path=customXml/itemProps3.xml><?xml version="1.0" encoding="utf-8"?>
<ds:datastoreItem xmlns:ds="http://schemas.openxmlformats.org/officeDocument/2006/customXml" ds:itemID="{A71B6229-5C4F-4D0C-BE2E-AC6E1731244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0bc93a1-693a-4699-921d-cd1f046fe2da"/>
    <ds:schemaRef ds:uri="ae7d1671-9d8c-4297-90cb-439d8012cacb"/>
    <ds:schemaRef ds:uri="88bc45f0-fb64-44cc-bf44-f9f8397c979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2</vt:i4>
      </vt:variant>
    </vt:vector>
  </HeadingPairs>
  <TitlesOfParts>
    <vt:vector size="10" baseType="lpstr">
      <vt:lpstr>Spending Plan Instructions</vt:lpstr>
      <vt:lpstr>FFVP Spending Plan</vt:lpstr>
      <vt:lpstr>Financial Management</vt:lpstr>
      <vt:lpstr>Journal Entry</vt:lpstr>
      <vt:lpstr>Produce Calculator</vt:lpstr>
      <vt:lpstr>Sample SOP</vt:lpstr>
      <vt:lpstr>Best Practices for FFVP</vt:lpstr>
      <vt:lpstr>Instructions for Calendar</vt:lpstr>
      <vt:lpstr>'Best Practices for FFVP'!Print_Area</vt:lpstr>
      <vt:lpstr>'Financial Management'!Print_Area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jchatman</dc:creator>
  <cp:keywords/>
  <dc:description/>
  <cp:lastModifiedBy>Brittany Nikolich</cp:lastModifiedBy>
  <cp:revision/>
  <dcterms:created xsi:type="dcterms:W3CDTF">2005-08-01T13:46:48Z</dcterms:created>
  <dcterms:modified xsi:type="dcterms:W3CDTF">2022-10-25T14:35:21Z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0x010100FE21532080AC03439F3EB092E9FE79B5</vt:lpwstr>
  </property>
  <property fmtid="{D5CDD505-2E9C-101B-9397-08002B2CF9AE}" pid="3" name="MediaServiceImageTags">
    <vt:lpwstr/>
  </property>
</Properties>
</file>