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F:\Consultant\Selection Policy\2020.07.15 Selection Policy 301-01 (Current Version)\Final Approved Version\"/>
    </mc:Choice>
  </mc:AlternateContent>
  <xr:revisionPtr revIDLastSave="0" documentId="13_ncr:1_{16DD6EC5-25C5-4A01-960B-69D4C640F7A3}" xr6:coauthVersionLast="45" xr6:coauthVersionMax="45" xr10:uidLastSave="{00000000-0000-0000-0000-000000000000}"/>
  <bookViews>
    <workbookView xWindow="6030" yWindow="450" windowWidth="20175" windowHeight="14775" tabRatio="775" firstSheet="1" activeTab="1" xr2:uid="{00000000-000D-0000-FFFF-FFFF00000000}"/>
  </bookViews>
  <sheets>
    <sheet name="Current (11-01-16) Version" sheetId="4" r:id="rId1"/>
    <sheet name="Attachment D_Oct 6, 2020" sheetId="8" r:id="rId2"/>
  </sheets>
  <definedNames>
    <definedName name="_xlnm.Print_Area" localSheetId="1">'Attachment D_Oct 6, 2020'!$A$1:$H$46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8" l="1"/>
  <c r="E14" i="8"/>
  <c r="E13" i="8"/>
  <c r="E42" i="8" l="1"/>
  <c r="E41" i="8"/>
  <c r="E40" i="8"/>
  <c r="E39" i="8"/>
  <c r="E38" i="8"/>
  <c r="E37" i="8"/>
  <c r="E33" i="8"/>
  <c r="E32" i="8"/>
  <c r="E31" i="8"/>
  <c r="E27" i="8"/>
  <c r="E26" i="8"/>
  <c r="E25" i="8"/>
  <c r="E21" i="8"/>
  <c r="E20" i="8"/>
  <c r="E19" i="8"/>
  <c r="E12" i="8"/>
  <c r="F16" i="8" l="1"/>
  <c r="F28" i="8"/>
  <c r="F22" i="8"/>
  <c r="F43" i="8"/>
  <c r="F34" i="8"/>
  <c r="G44" i="8" l="1"/>
  <c r="F41" i="4" l="1"/>
  <c r="F43" i="4"/>
  <c r="F42" i="4"/>
  <c r="F40" i="4"/>
  <c r="F44" i="4" l="1"/>
  <c r="F45" i="4" l="1"/>
  <c r="F36" i="4"/>
  <c r="F35" i="4"/>
  <c r="F34" i="4"/>
  <c r="F33" i="4"/>
  <c r="F29" i="4"/>
  <c r="F28" i="4"/>
  <c r="F27" i="4"/>
  <c r="F26" i="4"/>
  <c r="F22" i="4"/>
  <c r="F21" i="4"/>
  <c r="F20" i="4"/>
  <c r="F19" i="4"/>
  <c r="F18" i="4"/>
  <c r="F14" i="4"/>
  <c r="F13" i="4"/>
  <c r="F12" i="4"/>
  <c r="F11" i="4"/>
  <c r="F10" i="4"/>
  <c r="F9" i="4"/>
  <c r="F37" i="4" l="1"/>
  <c r="F15" i="4"/>
  <c r="F23" i="4"/>
  <c r="F30" i="4"/>
  <c r="G47" i="4" l="1"/>
</calcChain>
</file>

<file path=xl/sharedStrings.xml><?xml version="1.0" encoding="utf-8"?>
<sst xmlns="http://schemas.openxmlformats.org/spreadsheetml/2006/main" count="111" uniqueCount="89">
  <si>
    <t>Size of Contract</t>
  </si>
  <si>
    <t>The extent to which the Consultant applies knowledge, experience, technical skills, and independent judgement</t>
  </si>
  <si>
    <t>The larger the contract maximum compensation, the smaller
the net fee percentage</t>
  </si>
  <si>
    <t>Subcontracting</t>
  </si>
  <si>
    <t>The more work subcontracted, the smaller the net fee percentage</t>
  </si>
  <si>
    <t>Fee</t>
  </si>
  <si>
    <t>Qualifier</t>
  </si>
  <si>
    <t>WEIGHT</t>
  </si>
  <si>
    <t>FACTOR</t>
  </si>
  <si>
    <t>Fixed Fee Worksheet</t>
  </si>
  <si>
    <t>Less than $750,000</t>
  </si>
  <si>
    <t>Tennessee Department of Transportation</t>
  </si>
  <si>
    <t>More than 30% of job</t>
  </si>
  <si>
    <t>Less than 20% of job</t>
  </si>
  <si>
    <t>Less than 10% of job</t>
  </si>
  <si>
    <t>Fixed Fee Total:</t>
  </si>
  <si>
    <t>Less than 30% of job</t>
  </si>
  <si>
    <t>More than $5,000,000</t>
  </si>
  <si>
    <t>Less than $2,500,000</t>
  </si>
  <si>
    <t>Less than $150,000</t>
  </si>
  <si>
    <t>Less than $1,500,000</t>
  </si>
  <si>
    <t>Less than $5,000,000</t>
  </si>
  <si>
    <t>(  Minimum fee is 3.20%    Maximum Fee is 13.00% )</t>
  </si>
  <si>
    <t>Freeway widening / New alignment/ NEPA / Natural Stream Design/Tech. Studies</t>
  </si>
  <si>
    <t>Interchange project / Urban widening / ITS / Bridge Design / Geotechnical</t>
  </si>
  <si>
    <t>Aggressive Schedule.  High Visibility Project.</t>
  </si>
  <si>
    <t>Degree of Risk</t>
  </si>
  <si>
    <t>The higher the risk, the higher the net fee percentage</t>
  </si>
  <si>
    <t>The shorter the schedule,  the higher the net fee percentage</t>
  </si>
  <si>
    <t>Cost Plus fixed fee contract with little chance of cost overruns and low liability exposure</t>
  </si>
  <si>
    <t>Complexity</t>
  </si>
  <si>
    <t>Contract Duration</t>
  </si>
  <si>
    <r>
      <t>23 CFR</t>
    </r>
    <r>
      <rPr>
        <b/>
        <sz val="11"/>
        <color theme="1"/>
        <rFont val="Calibri"/>
        <family val="2"/>
        <scheme val="minor"/>
      </rPr>
      <t xml:space="preserve">172.11(b)(3) Fixed fee       
</t>
    </r>
    <r>
      <rPr>
        <sz val="11"/>
        <color theme="1"/>
        <rFont val="Calibri"/>
        <family val="2"/>
        <scheme val="minor"/>
      </rPr>
      <t xml:space="preserve">The determination of the amount of fixed fee </t>
    </r>
    <r>
      <rPr>
        <b/>
        <sz val="11"/>
        <color theme="1"/>
        <rFont val="Calibri"/>
        <family val="2"/>
        <scheme val="minor"/>
      </rPr>
      <t xml:space="preserve">shall </t>
    </r>
    <r>
      <rPr>
        <sz val="11"/>
        <color theme="1"/>
        <rFont val="Calibri"/>
        <family val="2"/>
        <scheme val="minor"/>
      </rPr>
      <t xml:space="preserve">consider the scope, </t>
    </r>
    <r>
      <rPr>
        <b/>
        <sz val="11"/>
        <color rgb="FF0000FF"/>
        <rFont val="Calibri"/>
        <family val="2"/>
        <scheme val="minor"/>
      </rPr>
      <t>complexity, contract duration,</t>
    </r>
    <r>
      <rPr>
        <sz val="11"/>
        <color theme="1"/>
        <rFont val="Calibri"/>
        <family val="2"/>
        <scheme val="minor"/>
      </rPr>
      <t xml:space="preserve"> </t>
    </r>
    <r>
      <rPr>
        <b/>
        <sz val="11"/>
        <color rgb="FF0000FF"/>
        <rFont val="Calibri"/>
        <family val="2"/>
        <scheme val="minor"/>
      </rPr>
      <t>degree of risk borne by the consultant</t>
    </r>
    <r>
      <rPr>
        <sz val="11"/>
        <color theme="1"/>
        <rFont val="Calibri"/>
        <family val="2"/>
        <scheme val="minor"/>
      </rPr>
      <t>,</t>
    </r>
    <r>
      <rPr>
        <b/>
        <sz val="11"/>
        <color rgb="FF0000FF"/>
        <rFont val="Calibri"/>
        <family val="2"/>
        <scheme val="minor"/>
      </rPr>
      <t xml:space="preserve"> amount of subcontracting</t>
    </r>
    <r>
      <rPr>
        <sz val="11"/>
        <color theme="1"/>
        <rFont val="Calibri"/>
        <family val="2"/>
        <scheme val="minor"/>
      </rPr>
      <t xml:space="preserve">, and professional nature of the services as well as the </t>
    </r>
    <r>
      <rPr>
        <b/>
        <sz val="11"/>
        <color rgb="FF0000FF"/>
        <rFont val="Calibri"/>
        <family val="2"/>
        <scheme val="minor"/>
      </rPr>
      <t xml:space="preserve">size </t>
    </r>
    <r>
      <rPr>
        <sz val="11"/>
        <color theme="1"/>
        <rFont val="Calibri"/>
        <family val="2"/>
        <scheme val="minor"/>
      </rPr>
      <t>and type of contract.</t>
    </r>
  </si>
  <si>
    <t>Bridge Approach Project, Signal Project, Intersection Widening / CEI rural</t>
  </si>
  <si>
    <t>RSAR project / Resurfacing / No Plans Contract</t>
  </si>
  <si>
    <t xml:space="preserve">Rural widening / CEI Urban/ TPR </t>
  </si>
  <si>
    <t>Lump sum contracts with possibility of overrunning costs. Projects involving significant liability, hazardous materials, experimental designs, etc.</t>
  </si>
  <si>
    <t>No critical short term deadline.  Define inspection schedule (I.E. EPSC or QA Assessments)</t>
  </si>
  <si>
    <t>Standard 2/3 Phase Project (Preliminary/ROW/Construction)</t>
  </si>
  <si>
    <t>Accelerated Schedule with Project Commitments</t>
  </si>
  <si>
    <t>Cost Plus fixed fee contract and medium liability exposure</t>
  </si>
  <si>
    <t>Lump sum contract with defined scope of work. Project involves medium to high liability</t>
  </si>
  <si>
    <t>More than 50% of job</t>
  </si>
  <si>
    <t>Less than $500,000</t>
  </si>
  <si>
    <t>More than 40% of job</t>
  </si>
  <si>
    <t>Less than 40% of job</t>
  </si>
  <si>
    <t>Overhead</t>
  </si>
  <si>
    <t>less than two years</t>
  </si>
  <si>
    <t>from two to four years</t>
  </si>
  <si>
    <t>four years or more</t>
  </si>
  <si>
    <t>More than $2,000,000</t>
  </si>
  <si>
    <t>Less than $2,000,000</t>
  </si>
  <si>
    <t>Less than $50,000</t>
  </si>
  <si>
    <t>The smaller the phase(s) of work negotiated in a project specific type contract or the smaller the work order negotiated in an on-call type contract, the higher the additional fixed fee percentage.</t>
  </si>
  <si>
    <t>The higher the complexity, the higher the additional fixed fee percentage.</t>
  </si>
  <si>
    <t>% Additional Fee</t>
  </si>
  <si>
    <t>Resurfacing, No Plans Contracts, CEI On-Call Work Orders</t>
  </si>
  <si>
    <t>Interchange, Urban widening, ITS, Bridge Design, Retaining wall design or evaluations involving soldier piles or soldier piles with anchor walls,  seismic evaluations, and rockfall/landslide designs</t>
  </si>
  <si>
    <t>The longer the duration for the phase(s) negotiated in a project specific type contract or for the work order duration in an on-call type contract, the higher the additional fixed fee percentage.</t>
  </si>
  <si>
    <t>The less work subcontracted, the higher the additional fixed fee percentage</t>
  </si>
  <si>
    <t>The lower the overhead the higher the additional fixed fee percentage</t>
  </si>
  <si>
    <t>Route:</t>
  </si>
  <si>
    <t>County:</t>
  </si>
  <si>
    <t>Consultant:</t>
  </si>
  <si>
    <t>Other:</t>
  </si>
  <si>
    <r>
      <t xml:space="preserve">     </t>
    </r>
    <r>
      <rPr>
        <b/>
        <u/>
        <sz val="11"/>
        <rFont val="Calibri"/>
        <family val="2"/>
        <scheme val="minor"/>
      </rPr>
      <t>Qualifier</t>
    </r>
  </si>
  <si>
    <r>
      <t xml:space="preserve">     </t>
    </r>
    <r>
      <rPr>
        <b/>
        <u/>
        <sz val="11"/>
        <color theme="1"/>
        <rFont val="Calibri"/>
        <family val="2"/>
        <scheme val="minor"/>
      </rPr>
      <t>Qualifier</t>
    </r>
  </si>
  <si>
    <r>
      <rPr>
        <b/>
        <sz val="11"/>
        <rFont val="Calibri"/>
        <family val="2"/>
        <scheme val="minor"/>
      </rPr>
      <t xml:space="preserve">     </t>
    </r>
    <r>
      <rPr>
        <b/>
        <u/>
        <sz val="11"/>
        <rFont val="Calibri"/>
        <family val="2"/>
        <scheme val="minor"/>
      </rPr>
      <t>Qualifier</t>
    </r>
  </si>
  <si>
    <t>Project Description:</t>
  </si>
  <si>
    <t xml:space="preserve"> ( 8% base plus)</t>
  </si>
  <si>
    <t>ddddddddddddd</t>
  </si>
  <si>
    <t>Total Fixed Fee  =</t>
  </si>
  <si>
    <r>
      <t xml:space="preserve">Field (CEI) Overhead </t>
    </r>
    <r>
      <rPr>
        <sz val="11"/>
        <rFont val="Calibri"/>
        <family val="2"/>
      </rPr>
      <t>&gt;</t>
    </r>
    <r>
      <rPr>
        <sz val="11"/>
        <rFont val="Calibri"/>
        <family val="2"/>
        <scheme val="minor"/>
      </rPr>
      <t xml:space="preserve"> 150%</t>
    </r>
  </si>
  <si>
    <r>
      <t xml:space="preserve">Field (CEI) Overhead </t>
    </r>
    <r>
      <rPr>
        <sz val="11"/>
        <rFont val="Calibri"/>
        <family val="2"/>
      </rPr>
      <t xml:space="preserve">≤ </t>
    </r>
    <r>
      <rPr>
        <sz val="11"/>
        <rFont val="Calibri"/>
        <family val="2"/>
        <scheme val="minor"/>
      </rPr>
      <t>90%</t>
    </r>
  </si>
  <si>
    <r>
      <t xml:space="preserve">Office Overhead </t>
    </r>
    <r>
      <rPr>
        <sz val="11"/>
        <rFont val="Calibri"/>
        <family val="2"/>
      </rPr>
      <t>&gt; 2</t>
    </r>
    <r>
      <rPr>
        <sz val="11"/>
        <rFont val="Calibri"/>
        <family val="2"/>
        <scheme val="minor"/>
      </rPr>
      <t xml:space="preserve">00%   or </t>
    </r>
  </si>
  <si>
    <r>
      <t xml:space="preserve">Office Overhead </t>
    </r>
    <r>
      <rPr>
        <sz val="11"/>
        <rFont val="Calibri"/>
        <family val="2"/>
      </rPr>
      <t xml:space="preserve">≤ </t>
    </r>
    <r>
      <rPr>
        <sz val="11"/>
        <rFont val="Calibri"/>
        <family val="2"/>
        <scheme val="minor"/>
      </rPr>
      <t>120%  or</t>
    </r>
  </si>
  <si>
    <r>
      <t xml:space="preserve">Office Overhead </t>
    </r>
    <r>
      <rPr>
        <sz val="11"/>
        <rFont val="Calibri"/>
        <family val="2"/>
      </rPr>
      <t xml:space="preserve">&gt; </t>
    </r>
    <r>
      <rPr>
        <sz val="11"/>
        <rFont val="Calibri"/>
        <family val="2"/>
        <scheme val="minor"/>
      </rPr>
      <t xml:space="preserve">180% and </t>
    </r>
    <r>
      <rPr>
        <sz val="11"/>
        <rFont val="Calibri"/>
        <family val="2"/>
      </rPr>
      <t>≤</t>
    </r>
    <r>
      <rPr>
        <sz val="11"/>
        <rFont val="Calibri"/>
        <family val="2"/>
        <scheme val="minor"/>
      </rPr>
      <t xml:space="preserve"> 200%  or</t>
    </r>
  </si>
  <si>
    <r>
      <t xml:space="preserve">Office Overhead </t>
    </r>
    <r>
      <rPr>
        <sz val="11"/>
        <rFont val="Calibri"/>
        <family val="2"/>
      </rPr>
      <t xml:space="preserve">&gt; </t>
    </r>
    <r>
      <rPr>
        <sz val="11"/>
        <rFont val="Calibri"/>
        <family val="2"/>
        <scheme val="minor"/>
      </rPr>
      <t xml:space="preserve">160% and </t>
    </r>
    <r>
      <rPr>
        <sz val="11"/>
        <rFont val="Calibri"/>
        <family val="2"/>
      </rPr>
      <t>≤</t>
    </r>
    <r>
      <rPr>
        <sz val="11"/>
        <rFont val="Calibri"/>
        <family val="2"/>
        <scheme val="minor"/>
      </rPr>
      <t xml:space="preserve"> 180%  or</t>
    </r>
  </si>
  <si>
    <r>
      <t xml:space="preserve">Office Overhead </t>
    </r>
    <r>
      <rPr>
        <sz val="11"/>
        <rFont val="Calibri"/>
        <family val="2"/>
      </rPr>
      <t>&gt;</t>
    </r>
    <r>
      <rPr>
        <sz val="11"/>
        <rFont val="Calibri"/>
        <family val="2"/>
        <scheme val="minor"/>
      </rPr>
      <t xml:space="preserve"> 140% and </t>
    </r>
    <r>
      <rPr>
        <sz val="11"/>
        <rFont val="Calibri"/>
        <family val="2"/>
      </rPr>
      <t>≤</t>
    </r>
    <r>
      <rPr>
        <sz val="11"/>
        <rFont val="Calibri"/>
        <family val="2"/>
        <scheme val="minor"/>
      </rPr>
      <t xml:space="preserve"> 160%  or</t>
    </r>
  </si>
  <si>
    <r>
      <t xml:space="preserve">Office Overhead </t>
    </r>
    <r>
      <rPr>
        <sz val="11"/>
        <rFont val="Calibri"/>
        <family val="2"/>
      </rPr>
      <t>&gt;</t>
    </r>
    <r>
      <rPr>
        <sz val="11"/>
        <rFont val="Calibri"/>
        <family val="2"/>
        <scheme val="minor"/>
      </rPr>
      <t xml:space="preserve"> 120% and </t>
    </r>
    <r>
      <rPr>
        <sz val="11"/>
        <rFont val="Calibri"/>
        <family val="2"/>
      </rPr>
      <t>≤</t>
    </r>
    <r>
      <rPr>
        <sz val="11"/>
        <rFont val="Calibri"/>
        <family val="2"/>
        <scheme val="minor"/>
      </rPr>
      <t>140%  or</t>
    </r>
  </si>
  <si>
    <r>
      <t xml:space="preserve">Field (CEI) Overhead </t>
    </r>
    <r>
      <rPr>
        <sz val="11"/>
        <rFont val="Calibri"/>
        <family val="2"/>
      </rPr>
      <t>&gt;</t>
    </r>
    <r>
      <rPr>
        <sz val="11"/>
        <rFont val="Calibri"/>
        <family val="2"/>
        <scheme val="minor"/>
      </rPr>
      <t xml:space="preserve"> 130% and </t>
    </r>
    <r>
      <rPr>
        <sz val="11"/>
        <rFont val="Calibri"/>
        <family val="2"/>
      </rPr>
      <t>≤</t>
    </r>
    <r>
      <rPr>
        <sz val="11"/>
        <rFont val="Calibri"/>
        <family val="2"/>
        <scheme val="minor"/>
      </rPr>
      <t xml:space="preserve"> 150%</t>
    </r>
  </si>
  <si>
    <r>
      <t xml:space="preserve">Field (CEI) Overhead </t>
    </r>
    <r>
      <rPr>
        <sz val="11"/>
        <rFont val="Calibri"/>
        <family val="2"/>
      </rPr>
      <t xml:space="preserve">&gt; </t>
    </r>
    <r>
      <rPr>
        <sz val="11"/>
        <rFont val="Calibri"/>
        <family val="2"/>
        <scheme val="minor"/>
      </rPr>
      <t xml:space="preserve">120% and </t>
    </r>
    <r>
      <rPr>
        <sz val="11"/>
        <rFont val="Calibri"/>
        <family val="2"/>
      </rPr>
      <t xml:space="preserve">≤ </t>
    </r>
    <r>
      <rPr>
        <sz val="11"/>
        <rFont val="Calibri"/>
        <family val="2"/>
        <scheme val="minor"/>
      </rPr>
      <t>130%</t>
    </r>
  </si>
  <si>
    <r>
      <t xml:space="preserve">Field (CEI) Overhead </t>
    </r>
    <r>
      <rPr>
        <sz val="11"/>
        <rFont val="Calibri"/>
        <family val="2"/>
      </rPr>
      <t xml:space="preserve">&gt; </t>
    </r>
    <r>
      <rPr>
        <sz val="11"/>
        <rFont val="Calibri"/>
        <family val="2"/>
        <scheme val="minor"/>
      </rPr>
      <t xml:space="preserve">110% and </t>
    </r>
    <r>
      <rPr>
        <sz val="11"/>
        <rFont val="Calibri"/>
        <family val="2"/>
      </rPr>
      <t>≤</t>
    </r>
    <r>
      <rPr>
        <sz val="11"/>
        <rFont val="Calibri"/>
        <family val="2"/>
        <scheme val="minor"/>
      </rPr>
      <t xml:space="preserve"> 120%</t>
    </r>
  </si>
  <si>
    <r>
      <t xml:space="preserve">Field (CEI) Overhead </t>
    </r>
    <r>
      <rPr>
        <sz val="11"/>
        <rFont val="Calibri"/>
        <family val="2"/>
      </rPr>
      <t xml:space="preserve">&gt;  </t>
    </r>
    <r>
      <rPr>
        <sz val="11"/>
        <rFont val="Calibri"/>
        <family val="2"/>
        <scheme val="minor"/>
      </rPr>
      <t xml:space="preserve">90% and </t>
    </r>
    <r>
      <rPr>
        <sz val="11"/>
        <rFont val="Calibri"/>
        <family val="2"/>
      </rPr>
      <t xml:space="preserve">≤ </t>
    </r>
    <r>
      <rPr>
        <sz val="11"/>
        <rFont val="Calibri"/>
        <family val="2"/>
        <scheme val="minor"/>
      </rPr>
      <t>110%</t>
    </r>
  </si>
  <si>
    <t>Completed By</t>
  </si>
  <si>
    <t xml:space="preserve"> Firm</t>
  </si>
  <si>
    <t xml:space="preserve"> Date</t>
  </si>
  <si>
    <t>Termini:</t>
  </si>
  <si>
    <t>Rural widening project, Freeway widening,  New alignment,  NEPA,  Natural Stream Design,  Tech. Studies, CEI Project Specific Contracts, TPR, Bridge Approach Project, Signal Project, Intersection Widening, Standard Geotechnical Investigations and Designs, Railroad Projects, Roadway Lighting and Utility Coordination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</si>
</sst>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quot;$&quot;#,##0"/>
  </numFmts>
  <fonts count="27" x14ac:knownFonts="1">
    <font>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
      <u/>
      <sz val="10"/>
      <color theme="1"/>
      <name val="Calibri"/>
      <family val="2"/>
      <scheme val="minor"/>
    </font>
    <font>
      <b/>
      <sz val="16"/>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sz val="8"/>
      <color theme="3" tint="0.39994506668294322"/>
      <name val="Calibri"/>
      <family val="2"/>
      <scheme val="minor"/>
    </font>
    <font>
      <b/>
      <sz val="11"/>
      <color theme="1"/>
      <name val="Calibri"/>
      <family val="2"/>
      <scheme val="minor"/>
    </font>
    <font>
      <b/>
      <sz val="11"/>
      <color rgb="FF0000FF"/>
      <name val="Calibri"/>
      <family val="2"/>
      <scheme val="minor"/>
    </font>
    <font>
      <b/>
      <sz val="10"/>
      <color rgb="FF0000FF"/>
      <name val="Calibri"/>
      <family val="2"/>
      <scheme val="minor"/>
    </font>
    <font>
      <sz val="11"/>
      <name val="Calibri"/>
      <family val="2"/>
      <scheme val="minor"/>
    </font>
    <font>
      <u/>
      <sz val="10"/>
      <name val="Calibri"/>
      <family val="2"/>
      <scheme val="minor"/>
    </font>
    <font>
      <sz val="12"/>
      <color theme="1"/>
      <name val="Calibri"/>
      <family val="2"/>
      <scheme val="minor"/>
    </font>
    <font>
      <sz val="11"/>
      <color theme="0" tint="-0.499984740745262"/>
      <name val="Calibri"/>
      <family val="2"/>
      <scheme val="minor"/>
    </font>
    <font>
      <sz val="11"/>
      <color rgb="FFFF0000"/>
      <name val="Calibri"/>
      <family val="2"/>
      <scheme val="minor"/>
    </font>
    <font>
      <u val="double"/>
      <sz val="12"/>
      <name val="Calibri"/>
      <family val="2"/>
    </font>
    <font>
      <sz val="11"/>
      <name val="Calibri"/>
      <family val="2"/>
    </font>
    <font>
      <sz val="11"/>
      <color theme="1"/>
      <name val="Calibri"/>
      <family val="2"/>
    </font>
    <font>
      <b/>
      <u/>
      <sz val="11"/>
      <color theme="1"/>
      <name val="Calibri"/>
      <family val="2"/>
      <scheme val="minor"/>
    </font>
    <font>
      <b/>
      <sz val="11"/>
      <name val="Calibri"/>
      <family val="2"/>
      <scheme val="minor"/>
    </font>
    <font>
      <b/>
      <u/>
      <sz val="11"/>
      <name val="Calibri"/>
      <family val="2"/>
      <scheme val="minor"/>
    </font>
    <font>
      <sz val="12"/>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499984740745262"/>
      </left>
      <right/>
      <top style="thin">
        <color auto="1"/>
      </top>
      <bottom style="thin">
        <color auto="1"/>
      </bottom>
      <diagonal/>
    </border>
    <border>
      <left/>
      <right style="thin">
        <color theme="0" tint="-0.499984740745262"/>
      </right>
      <top style="thin">
        <color auto="1"/>
      </top>
      <bottom style="thin">
        <color auto="1"/>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7">
    <xf numFmtId="0" fontId="0" fillId="0" borderId="0" xfId="0"/>
    <xf numFmtId="0" fontId="2" fillId="0" borderId="0" xfId="0" applyFont="1" applyAlignment="1" applyProtection="1">
      <alignment wrapText="1"/>
      <protection locked="0"/>
    </xf>
    <xf numFmtId="0" fontId="2" fillId="0" borderId="0" xfId="0" applyFont="1" applyAlignment="1" applyProtection="1">
      <alignment vertical="center" wrapText="1"/>
      <protection locked="0"/>
    </xf>
    <xf numFmtId="0" fontId="3" fillId="0" borderId="0" xfId="0" applyFont="1" applyAlignment="1" applyProtection="1">
      <alignment wrapText="1"/>
      <protection locked="0"/>
    </xf>
    <xf numFmtId="0" fontId="8" fillId="0" borderId="0" xfId="0" applyFont="1" applyFill="1" applyAlignment="1" applyProtection="1">
      <alignment wrapText="1"/>
    </xf>
    <xf numFmtId="2" fontId="8" fillId="0" borderId="0" xfId="0" applyNumberFormat="1" applyFont="1" applyFill="1" applyAlignment="1" applyProtection="1">
      <alignment wrapText="1"/>
    </xf>
    <xf numFmtId="0" fontId="0" fillId="0" borderId="0" xfId="0" applyProtection="1">
      <protection locked="0"/>
    </xf>
    <xf numFmtId="0" fontId="2" fillId="0" borderId="0" xfId="0" applyFont="1" applyProtection="1">
      <protection locked="0"/>
    </xf>
    <xf numFmtId="0" fontId="2" fillId="2" borderId="1" xfId="0" applyFont="1" applyFill="1" applyBorder="1" applyAlignment="1" applyProtection="1">
      <alignment horizontal="center" vertical="center" wrapText="1"/>
      <protection locked="0"/>
    </xf>
    <xf numFmtId="0" fontId="6" fillId="0" borderId="0" xfId="0" applyFont="1" applyAlignment="1" applyProtection="1">
      <alignment horizontal="right" wrapText="1"/>
      <protection locked="0"/>
    </xf>
    <xf numFmtId="0" fontId="9" fillId="0" borderId="0" xfId="0" applyFont="1" applyAlignment="1" applyProtection="1">
      <alignment wrapText="1"/>
      <protection locked="0"/>
    </xf>
    <xf numFmtId="0" fontId="6" fillId="0" borderId="0" xfId="0" applyFont="1" applyAlignment="1" applyProtection="1">
      <alignment horizontal="right" vertical="center" wrapText="1"/>
      <protection locked="0"/>
    </xf>
    <xf numFmtId="0" fontId="7" fillId="0" borderId="0" xfId="0" applyFont="1" applyAlignment="1" applyProtection="1">
      <alignment horizontal="left" indent="2"/>
      <protection locked="0"/>
    </xf>
    <xf numFmtId="2" fontId="11" fillId="0" borderId="0" xfId="0" applyNumberFormat="1" applyFont="1" applyFill="1" applyAlignment="1" applyProtection="1">
      <alignment wrapText="1"/>
    </xf>
    <xf numFmtId="2" fontId="11" fillId="0" borderId="0" xfId="0" applyNumberFormat="1" applyFont="1" applyFill="1" applyAlignment="1" applyProtection="1">
      <alignment vertical="center" wrapText="1"/>
    </xf>
    <xf numFmtId="0" fontId="10" fillId="0" borderId="0" xfId="0" applyFont="1" applyFill="1" applyAlignment="1" applyProtection="1">
      <alignment wrapText="1"/>
    </xf>
    <xf numFmtId="0" fontId="1" fillId="0" borderId="0" xfId="0" applyFont="1" applyFill="1" applyAlignment="1" applyProtection="1">
      <alignment wrapText="1"/>
    </xf>
    <xf numFmtId="2" fontId="11" fillId="0" borderId="0" xfId="0" applyNumberFormat="1" applyFont="1" applyFill="1" applyProtection="1"/>
    <xf numFmtId="0" fontId="8" fillId="0" borderId="0" xfId="0" applyFont="1" applyFill="1" applyAlignment="1" applyProtection="1">
      <alignment wrapText="1"/>
      <protection locked="0"/>
    </xf>
    <xf numFmtId="0" fontId="8" fillId="0" borderId="0" xfId="0" applyFont="1" applyFill="1" applyProtection="1">
      <protection locked="0"/>
    </xf>
    <xf numFmtId="2" fontId="2" fillId="0" borderId="0" xfId="0" applyNumberFormat="1" applyFont="1" applyAlignment="1" applyProtection="1">
      <alignment wrapText="1"/>
    </xf>
    <xf numFmtId="0" fontId="2" fillId="0" borderId="0" xfId="0" applyFont="1" applyAlignment="1" applyProtection="1">
      <alignment wrapText="1"/>
    </xf>
    <xf numFmtId="0" fontId="2" fillId="2" borderId="3" xfId="0" applyFont="1" applyFill="1" applyBorder="1" applyAlignment="1" applyProtection="1">
      <alignment horizontal="left" wrapText="1" indent="1"/>
    </xf>
    <xf numFmtId="0" fontId="6" fillId="0" borderId="0" xfId="0" applyFont="1" applyAlignment="1" applyProtection="1">
      <alignment wrapText="1"/>
    </xf>
    <xf numFmtId="0" fontId="2" fillId="2" borderId="3" xfId="0" applyFont="1" applyFill="1" applyBorder="1" applyAlignment="1" applyProtection="1">
      <alignment horizontal="left" vertical="center" wrapText="1" indent="1"/>
    </xf>
    <xf numFmtId="0" fontId="2" fillId="0" borderId="0" xfId="0" applyFont="1" applyAlignment="1" applyProtection="1">
      <alignment horizontal="center"/>
      <protection locked="0"/>
    </xf>
    <xf numFmtId="0" fontId="2" fillId="0" borderId="0" xfId="0" applyFont="1" applyAlignment="1" applyProtection="1">
      <protection locked="0"/>
    </xf>
    <xf numFmtId="2" fontId="2" fillId="0" borderId="0" xfId="0" applyNumberFormat="1" applyFont="1" applyAlignment="1" applyProtection="1">
      <alignment vertical="center" wrapText="1"/>
    </xf>
    <xf numFmtId="0" fontId="2" fillId="0" borderId="0" xfId="0" applyFont="1" applyAlignment="1" applyProtection="1">
      <protection locked="0"/>
    </xf>
    <xf numFmtId="0" fontId="0" fillId="0" borderId="0" xfId="0" applyAlignment="1" applyProtection="1">
      <alignment wrapText="1"/>
      <protection locked="0"/>
    </xf>
    <xf numFmtId="0" fontId="2" fillId="0" borderId="0" xfId="0" applyFont="1" applyFill="1" applyAlignment="1" applyProtection="1">
      <alignment wrapText="1"/>
    </xf>
    <xf numFmtId="0" fontId="2" fillId="0" borderId="0" xfId="0" applyFont="1" applyAlignment="1" applyProtection="1"/>
    <xf numFmtId="0" fontId="2" fillId="0" borderId="0" xfId="0" applyFont="1" applyAlignment="1" applyProtection="1">
      <alignment vertical="center" wrapText="1"/>
    </xf>
    <xf numFmtId="0" fontId="0" fillId="0" borderId="0" xfId="0" applyProtection="1"/>
    <xf numFmtId="10" fontId="7" fillId="0" borderId="0" xfId="0" applyNumberFormat="1" applyFont="1" applyAlignment="1" applyProtection="1">
      <alignment horizontal="left"/>
    </xf>
    <xf numFmtId="0" fontId="2" fillId="0" borderId="0" xfId="0" applyFont="1" applyFill="1" applyAlignment="1" applyProtection="1">
      <alignment horizontal="left"/>
    </xf>
    <xf numFmtId="0" fontId="2" fillId="0" borderId="0" xfId="0" applyFont="1" applyAlignment="1" applyProtection="1">
      <alignment horizontal="left" wrapText="1"/>
    </xf>
    <xf numFmtId="2" fontId="2" fillId="0" borderId="0" xfId="0" applyNumberFormat="1" applyFont="1" applyAlignment="1" applyProtection="1">
      <alignment horizontal="left" wrapText="1"/>
    </xf>
    <xf numFmtId="0" fontId="8" fillId="0" borderId="0" xfId="0" applyFont="1" applyFill="1" applyAlignment="1" applyProtection="1">
      <alignment horizontal="left"/>
      <protection locked="0"/>
    </xf>
    <xf numFmtId="2" fontId="8" fillId="0" borderId="0" xfId="0" applyNumberFormat="1" applyFont="1" applyFill="1" applyAlignment="1" applyProtection="1">
      <alignment horizontal="left" wrapText="1"/>
    </xf>
    <xf numFmtId="0" fontId="2" fillId="0" borderId="0" xfId="0" applyFont="1" applyAlignment="1" applyProtection="1">
      <alignment horizontal="left"/>
      <protection locked="0"/>
    </xf>
    <xf numFmtId="0" fontId="2" fillId="0" borderId="0" xfId="0" applyFont="1" applyFill="1" applyAlignment="1" applyProtection="1"/>
    <xf numFmtId="0" fontId="14" fillId="0" borderId="0" xfId="0" applyFont="1" applyFill="1" applyAlignment="1" applyProtection="1">
      <alignment wrapText="1"/>
    </xf>
    <xf numFmtId="0" fontId="3" fillId="0" borderId="0" xfId="0" applyFont="1" applyAlignment="1" applyProtection="1">
      <alignment wrapText="1"/>
    </xf>
    <xf numFmtId="0" fontId="2" fillId="0" borderId="0" xfId="0" applyFont="1" applyAlignment="1" applyProtection="1">
      <alignment vertical="center"/>
      <protection locked="0"/>
    </xf>
    <xf numFmtId="0" fontId="2" fillId="0" borderId="0" xfId="0" applyFont="1" applyAlignment="1" applyProtection="1">
      <protection locked="0"/>
    </xf>
    <xf numFmtId="0" fontId="6" fillId="0" borderId="0" xfId="0" applyFont="1" applyAlignment="1" applyProtection="1">
      <alignment horizontal="right" vertical="center" wrapText="1"/>
    </xf>
    <xf numFmtId="0" fontId="15" fillId="0" borderId="0" xfId="0" applyFont="1" applyProtection="1"/>
    <xf numFmtId="0" fontId="15" fillId="0" borderId="0" xfId="0" applyFont="1" applyFill="1" applyAlignment="1" applyProtection="1">
      <alignment wrapText="1"/>
    </xf>
    <xf numFmtId="0" fontId="0" fillId="0" borderId="0" xfId="0" applyFont="1" applyProtection="1">
      <protection locked="0"/>
    </xf>
    <xf numFmtId="0" fontId="18" fillId="0" borderId="0" xfId="0" applyFont="1" applyBorder="1" applyProtection="1">
      <protection locked="0"/>
    </xf>
    <xf numFmtId="0" fontId="0" fillId="0" borderId="0" xfId="0" applyAlignment="1" applyProtection="1">
      <alignment horizontal="center"/>
      <protection locked="0"/>
    </xf>
    <xf numFmtId="0" fontId="3" fillId="3" borderId="0" xfId="0" applyFont="1" applyFill="1" applyAlignment="1" applyProtection="1">
      <alignment horizontal="center" wrapText="1"/>
      <protection locked="0"/>
    </xf>
    <xf numFmtId="0" fontId="0" fillId="0" borderId="0" xfId="0" applyBorder="1" applyAlignment="1" applyProtection="1">
      <alignment horizontal="center"/>
      <protection locked="0"/>
    </xf>
    <xf numFmtId="0" fontId="0" fillId="0" borderId="0" xfId="0" applyBorder="1" applyProtection="1">
      <protection locked="0"/>
    </xf>
    <xf numFmtId="0" fontId="24" fillId="0" borderId="0" xfId="0" applyFont="1" applyAlignment="1" applyProtection="1">
      <alignment wrapText="1"/>
    </xf>
    <xf numFmtId="2" fontId="0" fillId="0" borderId="0" xfId="0" applyNumberFormat="1" applyFont="1" applyAlignment="1" applyProtection="1">
      <alignment horizontal="center" vertical="center" wrapText="1"/>
    </xf>
    <xf numFmtId="0" fontId="15" fillId="0" borderId="0" xfId="0" applyFont="1" applyFill="1" applyAlignment="1" applyProtection="1">
      <alignment wrapText="1"/>
      <protection locked="0"/>
    </xf>
    <xf numFmtId="2" fontId="15" fillId="0" borderId="0" xfId="0" applyNumberFormat="1" applyFont="1" applyFill="1" applyAlignment="1" applyProtection="1">
      <alignment wrapText="1"/>
      <protection locked="0"/>
    </xf>
    <xf numFmtId="2" fontId="1" fillId="0" borderId="0" xfId="0" applyNumberFormat="1" applyFont="1" applyFill="1" applyAlignment="1" applyProtection="1">
      <alignment wrapText="1"/>
      <protection locked="0"/>
    </xf>
    <xf numFmtId="0" fontId="15" fillId="0" borderId="0" xfId="0" applyFont="1" applyAlignment="1" applyProtection="1">
      <alignment wrapText="1"/>
    </xf>
    <xf numFmtId="0" fontId="15" fillId="0" borderId="0" xfId="0" applyFont="1" applyFill="1" applyAlignment="1" applyProtection="1">
      <alignment vertical="center" wrapText="1"/>
      <protection locked="0"/>
    </xf>
    <xf numFmtId="2" fontId="15" fillId="0" borderId="0" xfId="0" applyNumberFormat="1" applyFont="1" applyFill="1" applyAlignment="1" applyProtection="1">
      <alignment vertical="center" wrapText="1"/>
      <protection locked="0"/>
    </xf>
    <xf numFmtId="2" fontId="1" fillId="0" borderId="0" xfId="0" applyNumberFormat="1" applyFont="1" applyFill="1" applyAlignment="1" applyProtection="1">
      <alignment vertical="center" wrapText="1"/>
    </xf>
    <xf numFmtId="2" fontId="1" fillId="0" borderId="0" xfId="0" applyNumberFormat="1" applyFont="1" applyFill="1" applyAlignment="1" applyProtection="1">
      <alignment wrapText="1"/>
    </xf>
    <xf numFmtId="2" fontId="0" fillId="0" borderId="0" xfId="0" applyNumberFormat="1" applyFont="1" applyAlignment="1" applyProtection="1">
      <alignment horizontal="center" wrapText="1"/>
    </xf>
    <xf numFmtId="0" fontId="1" fillId="0" borderId="0" xfId="0" applyFont="1" applyFill="1" applyAlignment="1" applyProtection="1">
      <alignment wrapText="1"/>
      <protection locked="0"/>
    </xf>
    <xf numFmtId="2" fontId="15" fillId="0" borderId="0" xfId="0" applyNumberFormat="1" applyFont="1" applyAlignment="1" applyProtection="1">
      <alignment horizontal="center" vertical="center" wrapText="1"/>
    </xf>
    <xf numFmtId="0" fontId="15" fillId="0" borderId="0" xfId="0" applyFont="1" applyFill="1" applyAlignment="1" applyProtection="1">
      <alignment horizontal="left"/>
      <protection locked="0"/>
    </xf>
    <xf numFmtId="2" fontId="15" fillId="0" borderId="0" xfId="0" applyNumberFormat="1" applyFont="1" applyFill="1" applyAlignment="1" applyProtection="1">
      <alignment horizontal="left" wrapText="1"/>
      <protection locked="0"/>
    </xf>
    <xf numFmtId="2" fontId="19" fillId="0" borderId="0" xfId="0" applyNumberFormat="1" applyFont="1" applyFill="1" applyAlignment="1" applyProtection="1">
      <alignment horizontal="left" wrapText="1"/>
    </xf>
    <xf numFmtId="2" fontId="15" fillId="0" borderId="0" xfId="0" applyNumberFormat="1" applyFont="1" applyAlignment="1" applyProtection="1">
      <alignment horizontal="left" wrapText="1"/>
    </xf>
    <xf numFmtId="0" fontId="15" fillId="0" borderId="0" xfId="0" applyFont="1" applyFill="1" applyAlignment="1" applyProtection="1"/>
    <xf numFmtId="0" fontId="26" fillId="0" borderId="8" xfId="0" applyFont="1" applyBorder="1" applyAlignment="1" applyProtection="1">
      <alignment horizontal="center" vertical="center"/>
    </xf>
    <xf numFmtId="0" fontId="21" fillId="0" borderId="0" xfId="0" applyFont="1" applyAlignment="1">
      <alignment horizontal="left"/>
    </xf>
    <xf numFmtId="0" fontId="22" fillId="0" borderId="0" xfId="0" applyFont="1" applyAlignment="1" applyProtection="1">
      <alignment horizontal="left"/>
    </xf>
    <xf numFmtId="10" fontId="5" fillId="0" borderId="0" xfId="0" applyNumberFormat="1" applyFont="1" applyAlignment="1" applyProtection="1">
      <alignment horizontal="left" vertical="center"/>
    </xf>
    <xf numFmtId="0" fontId="2" fillId="3" borderId="0" xfId="0" applyFont="1" applyFill="1" applyAlignment="1" applyProtection="1">
      <alignment horizontal="center" wrapText="1"/>
    </xf>
    <xf numFmtId="0" fontId="3" fillId="3" borderId="0" xfId="0" applyFont="1" applyFill="1" applyAlignment="1" applyProtection="1">
      <alignment horizontal="center" wrapText="1"/>
    </xf>
    <xf numFmtId="0" fontId="15" fillId="3" borderId="0" xfId="0" applyFont="1" applyFill="1" applyAlignment="1" applyProtection="1">
      <alignment horizontal="center"/>
    </xf>
    <xf numFmtId="0" fontId="26" fillId="0" borderId="8" xfId="0" applyFont="1" applyBorder="1" applyAlignment="1" applyProtection="1">
      <alignment horizontal="center" vertical="center"/>
      <protection locked="0"/>
    </xf>
    <xf numFmtId="14" fontId="17" fillId="0" borderId="8" xfId="0" applyNumberFormat="1" applyFont="1" applyBorder="1" applyAlignment="1" applyProtection="1">
      <alignment horizontal="center" vertical="center"/>
      <protection locked="0"/>
    </xf>
    <xf numFmtId="0" fontId="0" fillId="3" borderId="0"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wrapText="1"/>
      <protection locked="0"/>
    </xf>
    <xf numFmtId="0" fontId="12" fillId="3" borderId="0" xfId="0" applyFont="1" applyFill="1" applyBorder="1" applyAlignment="1" applyProtection="1">
      <alignment horizontal="center" wrapText="1"/>
      <protection locked="0"/>
    </xf>
    <xf numFmtId="0" fontId="15" fillId="3" borderId="0" xfId="0" applyFont="1" applyFill="1" applyBorder="1" applyAlignment="1" applyProtection="1">
      <alignment horizontal="center" wrapText="1"/>
      <protection locked="0"/>
    </xf>
    <xf numFmtId="0" fontId="0" fillId="3" borderId="0" xfId="0" applyFill="1" applyBorder="1" applyAlignment="1" applyProtection="1">
      <alignment horizontal="center"/>
    </xf>
    <xf numFmtId="0" fontId="17" fillId="0" borderId="8" xfId="0" applyFont="1" applyBorder="1" applyAlignment="1" applyProtection="1">
      <alignment horizontal="center" vertical="center"/>
    </xf>
    <xf numFmtId="0" fontId="3" fillId="2" borderId="4" xfId="0" applyFont="1" applyFill="1" applyBorder="1" applyAlignment="1" applyProtection="1">
      <alignment horizontal="left" vertical="center" wrapText="1" indent="1"/>
      <protection locked="0"/>
    </xf>
    <xf numFmtId="0" fontId="2" fillId="2" borderId="2" xfId="0" applyFont="1" applyFill="1" applyBorder="1" applyAlignment="1" applyProtection="1">
      <alignment horizontal="left" vertical="center" wrapText="1" indent="1"/>
      <protection locked="0"/>
    </xf>
    <xf numFmtId="0" fontId="2" fillId="2" borderId="5" xfId="0" applyFont="1" applyFill="1" applyBorder="1" applyAlignment="1" applyProtection="1">
      <alignment horizontal="left" vertical="center" wrapText="1" indent="1"/>
      <protection locked="0"/>
    </xf>
    <xf numFmtId="0" fontId="0" fillId="0" borderId="0" xfId="0" applyAlignment="1">
      <alignment horizontal="left" vertical="center" wrapText="1"/>
    </xf>
    <xf numFmtId="0" fontId="3" fillId="2" borderId="4"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4" fillId="0" borderId="0" xfId="0" applyFont="1" applyAlignment="1" applyProtection="1">
      <alignment horizontal="center"/>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Alignment="1" applyProtection="1">
      <protection locked="0"/>
    </xf>
    <xf numFmtId="0" fontId="4" fillId="0" borderId="0" xfId="0" applyFont="1" applyAlignment="1" applyProtection="1">
      <alignment horizontal="center"/>
    </xf>
    <xf numFmtId="0" fontId="5" fillId="0" borderId="0" xfId="0" applyFont="1" applyAlignment="1" applyProtection="1">
      <alignment horizontal="center"/>
    </xf>
    <xf numFmtId="0" fontId="0" fillId="0" borderId="7" xfId="0" applyBorder="1" applyAlignment="1" applyProtection="1">
      <alignment horizontal="left" indent="1"/>
      <protection locked="0"/>
    </xf>
    <xf numFmtId="0" fontId="0" fillId="0" borderId="2" xfId="0" applyBorder="1" applyAlignment="1" applyProtection="1">
      <alignment horizontal="left" indent="1"/>
      <protection locked="0"/>
    </xf>
    <xf numFmtId="0" fontId="2" fillId="0" borderId="0" xfId="0" applyFont="1" applyAlignment="1" applyProtection="1">
      <alignment horizontal="center"/>
    </xf>
    <xf numFmtId="164" fontId="20" fillId="0" borderId="0" xfId="0" applyNumberFormat="1" applyFont="1" applyAlignment="1">
      <alignment horizontal="left"/>
    </xf>
    <xf numFmtId="0" fontId="0" fillId="0" borderId="8" xfId="0" applyFont="1" applyBorder="1" applyAlignment="1" applyProtection="1">
      <alignment horizontal="center" vertical="center"/>
      <protection locked="0"/>
    </xf>
    <xf numFmtId="0" fontId="12" fillId="2" borderId="8"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18" fillId="0" borderId="0" xfId="0" applyFont="1" applyBorder="1" applyAlignment="1" applyProtection="1">
      <alignment horizontal="center"/>
      <protection locked="0"/>
    </xf>
    <xf numFmtId="0" fontId="23" fillId="0" borderId="6" xfId="0" applyFont="1" applyBorder="1" applyAlignment="1" applyProtection="1">
      <alignment horizontal="center" wrapText="1"/>
      <protection locked="0"/>
    </xf>
    <xf numFmtId="0" fontId="25" fillId="0" borderId="6" xfId="0" applyFont="1" applyBorder="1" applyAlignment="1" applyProtection="1">
      <alignment horizontal="center" wrapText="1"/>
      <protection locked="0"/>
    </xf>
    <xf numFmtId="0" fontId="15" fillId="2" borderId="8" xfId="0" applyFont="1" applyFill="1" applyBorder="1" applyAlignment="1" applyProtection="1">
      <alignment horizontal="left" vertical="center" wrapText="1"/>
    </xf>
    <xf numFmtId="0" fontId="2" fillId="0" borderId="2" xfId="0" applyFont="1" applyBorder="1" applyAlignment="1" applyProtection="1">
      <alignment horizontal="left" indent="1"/>
      <protection locked="0"/>
    </xf>
    <xf numFmtId="0" fontId="0" fillId="0" borderId="8" xfId="0" applyFont="1" applyBorder="1" applyAlignment="1" applyProtection="1">
      <alignment horizontal="center" vertical="center"/>
    </xf>
    <xf numFmtId="0" fontId="25" fillId="3" borderId="0" xfId="0" applyFont="1" applyFill="1" applyBorder="1" applyAlignment="1" applyProtection="1">
      <alignment horizontal="left" vertical="center" wrapText="1"/>
    </xf>
    <xf numFmtId="0" fontId="24" fillId="3" borderId="0" xfId="0" applyFont="1" applyFill="1" applyBorder="1" applyAlignment="1" applyProtection="1">
      <alignment horizontal="left" vertical="center" wrapText="1"/>
    </xf>
    <xf numFmtId="0" fontId="15" fillId="0" borderId="0" xfId="0" applyFont="1" applyAlignment="1" applyProtection="1">
      <alignment horizontal="left" vertical="center" wrapText="1"/>
    </xf>
    <xf numFmtId="0" fontId="24" fillId="0" borderId="0" xfId="0" applyFont="1" applyAlignment="1" applyProtection="1">
      <alignment horizontal="left" wrapText="1"/>
    </xf>
    <xf numFmtId="0" fontId="16" fillId="0" borderId="0" xfId="0" applyFont="1" applyAlignment="1" applyProtection="1">
      <alignment horizontal="center" wrapText="1"/>
    </xf>
    <xf numFmtId="0" fontId="12" fillId="0" borderId="0" xfId="0" applyFont="1" applyAlignment="1" applyProtection="1">
      <alignment horizontal="left" wrapText="1"/>
    </xf>
    <xf numFmtId="0" fontId="9" fillId="0" borderId="0" xfId="0" applyFont="1" applyAlignment="1" applyProtection="1">
      <alignment horizontal="left" wrapText="1"/>
    </xf>
    <xf numFmtId="0" fontId="24" fillId="0" borderId="6" xfId="0" applyFont="1" applyBorder="1" applyAlignment="1" applyProtection="1">
      <alignment horizontal="left" wrapText="1"/>
    </xf>
    <xf numFmtId="0" fontId="9" fillId="0" borderId="0" xfId="0" applyFont="1" applyAlignment="1" applyProtection="1">
      <alignment horizontal="center" wrapText="1"/>
    </xf>
    <xf numFmtId="0" fontId="15" fillId="0" borderId="0" xfId="0" applyFont="1" applyAlignment="1" applyProtection="1">
      <alignment horizontal="left" wrapText="1"/>
    </xf>
    <xf numFmtId="0" fontId="0" fillId="0" borderId="0" xfId="0" applyAlignment="1" applyProtection="1">
      <alignment horizontal="center"/>
    </xf>
    <xf numFmtId="0" fontId="0" fillId="0" borderId="0" xfId="0" applyFont="1" applyFill="1" applyAlignment="1" applyProtection="1">
      <alignment horizontal="left"/>
    </xf>
  </cellXfs>
  <cellStyles count="1">
    <cellStyle name="Normal" xfId="0" builtinId="0"/>
  </cellStyles>
  <dxfs count="4">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E$9" lockText="1" noThreeD="1"/>
</file>

<file path=xl/ctrlProps/ctrlProp10.xml><?xml version="1.0" encoding="utf-8"?>
<formControlPr xmlns="http://schemas.microsoft.com/office/spreadsheetml/2009/9/main" objectType="CheckBox" checked="Checked" fmlaLink="$E$29" lockText="1" noThreeD="1"/>
</file>

<file path=xl/ctrlProps/ctrlProp11.xml><?xml version="1.0" encoding="utf-8"?>
<formControlPr xmlns="http://schemas.microsoft.com/office/spreadsheetml/2009/9/main" objectType="CheckBox" fmlaLink="$E$33" lockText="1" noThreeD="1"/>
</file>

<file path=xl/ctrlProps/ctrlProp12.xml><?xml version="1.0" encoding="utf-8"?>
<formControlPr xmlns="http://schemas.microsoft.com/office/spreadsheetml/2009/9/main" objectType="CheckBox" fmlaLink="$E$35" lockText="1" noThreeD="1"/>
</file>

<file path=xl/ctrlProps/ctrlProp13.xml><?xml version="1.0" encoding="utf-8"?>
<formControlPr xmlns="http://schemas.microsoft.com/office/spreadsheetml/2009/9/main" objectType="CheckBox" fmlaLink="$E$34" lockText="1" noThreeD="1"/>
</file>

<file path=xl/ctrlProps/ctrlProp14.xml><?xml version="1.0" encoding="utf-8"?>
<formControlPr xmlns="http://schemas.microsoft.com/office/spreadsheetml/2009/9/main" objectType="CheckBox" checked="Checked" fmlaLink="$E$36" lockText="1" noThreeD="1"/>
</file>

<file path=xl/ctrlProps/ctrlProp15.xml><?xml version="1.0" encoding="utf-8"?>
<formControlPr xmlns="http://schemas.microsoft.com/office/spreadsheetml/2009/9/main" objectType="CheckBox" fmlaLink="E19" lockText="1" noThreeD="1"/>
</file>

<file path=xl/ctrlProps/ctrlProp16.xml><?xml version="1.0" encoding="utf-8"?>
<formControlPr xmlns="http://schemas.microsoft.com/office/spreadsheetml/2009/9/main" objectType="CheckBox" fmlaLink="E20" lockText="1" noThreeD="1"/>
</file>

<file path=xl/ctrlProps/ctrlProp17.xml><?xml version="1.0" encoding="utf-8"?>
<formControlPr xmlns="http://schemas.microsoft.com/office/spreadsheetml/2009/9/main" objectType="CheckBox" fmlaLink="E21" lockText="1" noThreeD="1"/>
</file>

<file path=xl/ctrlProps/ctrlProp18.xml><?xml version="1.0" encoding="utf-8"?>
<formControlPr xmlns="http://schemas.microsoft.com/office/spreadsheetml/2009/9/main" objectType="CheckBox" fmlaLink="$E$18" lockText="1" noThreeD="1"/>
</file>

<file path=xl/ctrlProps/ctrlProp19.xml><?xml version="1.0" encoding="utf-8"?>
<formControlPr xmlns="http://schemas.microsoft.com/office/spreadsheetml/2009/9/main" objectType="CheckBox" checked="Checked" fmlaLink="E22" lockText="1" noThreeD="1"/>
</file>

<file path=xl/ctrlProps/ctrlProp2.xml><?xml version="1.0" encoding="utf-8"?>
<formControlPr xmlns="http://schemas.microsoft.com/office/spreadsheetml/2009/9/main" objectType="CheckBox" fmlaLink="$E$11" lockText="1" noThreeD="1"/>
</file>

<file path=xl/ctrlProps/ctrlProp20.xml><?xml version="1.0" encoding="utf-8"?>
<formControlPr xmlns="http://schemas.microsoft.com/office/spreadsheetml/2009/9/main" objectType="CheckBox" fmlaLink="$E$40" lockText="1" noThreeD="1"/>
</file>

<file path=xl/ctrlProps/ctrlProp21.xml><?xml version="1.0" encoding="utf-8"?>
<formControlPr xmlns="http://schemas.microsoft.com/office/spreadsheetml/2009/9/main" objectType="CheckBox" fmlaLink="$E$43" lockText="1" noThreeD="1"/>
</file>

<file path=xl/ctrlProps/ctrlProp22.xml><?xml version="1.0" encoding="utf-8"?>
<formControlPr xmlns="http://schemas.microsoft.com/office/spreadsheetml/2009/9/main" objectType="CheckBox" fmlaLink="$E$42" lockText="1" noThreeD="1"/>
</file>

<file path=xl/ctrlProps/ctrlProp23.xml><?xml version="1.0" encoding="utf-8"?>
<formControlPr xmlns="http://schemas.microsoft.com/office/spreadsheetml/2009/9/main" objectType="CheckBox" checked="Checked" fmlaLink="$E$44" lockText="1" noThreeD="1"/>
</file>

<file path=xl/ctrlProps/ctrlProp24.xml><?xml version="1.0" encoding="utf-8"?>
<formControlPr xmlns="http://schemas.microsoft.com/office/spreadsheetml/2009/9/main" objectType="CheckBox" fmlaLink="$E$41" lockText="1" noThreeD="1"/>
</file>

<file path=xl/ctrlProps/ctrlProp25.xml><?xml version="1.0" encoding="utf-8"?>
<formControlPr xmlns="http://schemas.microsoft.com/office/spreadsheetml/2009/9/main" objectType="CheckBox" fmlaLink="$D$12" noThreeD="1"/>
</file>

<file path=xl/ctrlProps/ctrlProp26.xml><?xml version="1.0" encoding="utf-8"?>
<formControlPr xmlns="http://schemas.microsoft.com/office/spreadsheetml/2009/9/main" objectType="CheckBox" fmlaLink="$D$13" noThreeD="1"/>
</file>

<file path=xl/ctrlProps/ctrlProp27.xml><?xml version="1.0" encoding="utf-8"?>
<formControlPr xmlns="http://schemas.microsoft.com/office/spreadsheetml/2009/9/main" objectType="CheckBox" checked="Checked" fmlaLink="$D$14" noThreeD="1"/>
</file>

<file path=xl/ctrlProps/ctrlProp28.xml><?xml version="1.0" encoding="utf-8"?>
<formControlPr xmlns="http://schemas.microsoft.com/office/spreadsheetml/2009/9/main" objectType="CheckBox" checked="Checked" fmlaLink="$D$26" noThreeD="1"/>
</file>

<file path=xl/ctrlProps/ctrlProp29.xml><?xml version="1.0" encoding="utf-8"?>
<formControlPr xmlns="http://schemas.microsoft.com/office/spreadsheetml/2009/9/main" objectType="CheckBox" fmlaLink="$D$25" noThreeD="1"/>
</file>

<file path=xl/ctrlProps/ctrlProp3.xml><?xml version="1.0" encoding="utf-8"?>
<formControlPr xmlns="http://schemas.microsoft.com/office/spreadsheetml/2009/9/main" objectType="CheckBox" fmlaLink="$E$12" lockText="1" noThreeD="1"/>
</file>

<file path=xl/ctrlProps/ctrlProp30.xml><?xml version="1.0" encoding="utf-8"?>
<formControlPr xmlns="http://schemas.microsoft.com/office/spreadsheetml/2009/9/main" objectType="CheckBox" fmlaLink="$D$27" noThreeD="1"/>
</file>

<file path=xl/ctrlProps/ctrlProp31.xml><?xml version="1.0" encoding="utf-8"?>
<formControlPr xmlns="http://schemas.microsoft.com/office/spreadsheetml/2009/9/main" objectType="CheckBox" fmlaLink="D20" lockText="1" noThreeD="1"/>
</file>

<file path=xl/ctrlProps/ctrlProp32.xml><?xml version="1.0" encoding="utf-8"?>
<formControlPr xmlns="http://schemas.microsoft.com/office/spreadsheetml/2009/9/main" objectType="CheckBox" checked="Checked" fmlaLink="D21" noThreeD="1"/>
</file>

<file path=xl/ctrlProps/ctrlProp33.xml><?xml version="1.0" encoding="utf-8"?>
<formControlPr xmlns="http://schemas.microsoft.com/office/spreadsheetml/2009/9/main" objectType="CheckBox" fmlaLink="$D$32" noThreeD="1"/>
</file>

<file path=xl/ctrlProps/ctrlProp34.xml><?xml version="1.0" encoding="utf-8"?>
<formControlPr xmlns="http://schemas.microsoft.com/office/spreadsheetml/2009/9/main" objectType="CheckBox" fmlaLink="$D$31" noThreeD="1"/>
</file>

<file path=xl/ctrlProps/ctrlProp35.xml><?xml version="1.0" encoding="utf-8"?>
<formControlPr xmlns="http://schemas.microsoft.com/office/spreadsheetml/2009/9/main" objectType="CheckBox" checked="Checked" fmlaLink="$D$33" noThreeD="1"/>
</file>

<file path=xl/ctrlProps/ctrlProp36.xml><?xml version="1.0" encoding="utf-8"?>
<formControlPr xmlns="http://schemas.microsoft.com/office/spreadsheetml/2009/9/main" objectType="CheckBox" fmlaLink="D19" noThreeD="1"/>
</file>

<file path=xl/ctrlProps/ctrlProp37.xml><?xml version="1.0" encoding="utf-8"?>
<formControlPr xmlns="http://schemas.microsoft.com/office/spreadsheetml/2009/9/main" objectType="CheckBox" fmlaLink="$D$38" noThreeD="1"/>
</file>

<file path=xl/ctrlProps/ctrlProp38.xml><?xml version="1.0" encoding="utf-8"?>
<formControlPr xmlns="http://schemas.microsoft.com/office/spreadsheetml/2009/9/main" objectType="CheckBox" fmlaLink="$D$37" noThreeD="1"/>
</file>

<file path=xl/ctrlProps/ctrlProp39.xml><?xml version="1.0" encoding="utf-8"?>
<formControlPr xmlns="http://schemas.microsoft.com/office/spreadsheetml/2009/9/main" objectType="CheckBox" fmlaLink="$D$42" noThreeD="1"/>
</file>

<file path=xl/ctrlProps/ctrlProp4.xml><?xml version="1.0" encoding="utf-8"?>
<formControlPr xmlns="http://schemas.microsoft.com/office/spreadsheetml/2009/9/main" objectType="CheckBox" fmlaLink="$E$13" lockText="1" noThreeD="1"/>
</file>

<file path=xl/ctrlProps/ctrlProp40.xml><?xml version="1.0" encoding="utf-8"?>
<formControlPr xmlns="http://schemas.microsoft.com/office/spreadsheetml/2009/9/main" objectType="CheckBox" fmlaLink="$D$39" lockText="1" noThreeD="1"/>
</file>

<file path=xl/ctrlProps/ctrlProp41.xml><?xml version="1.0" encoding="utf-8"?>
<formControlPr xmlns="http://schemas.microsoft.com/office/spreadsheetml/2009/9/main" objectType="CheckBox" fmlaLink="$D$15" noThreeD="1"/>
</file>

<file path=xl/ctrlProps/ctrlProp42.xml><?xml version="1.0" encoding="utf-8"?>
<formControlPr xmlns="http://schemas.microsoft.com/office/spreadsheetml/2009/9/main" objectType="CheckBox" fmlaLink="$D$39" noThreeD="1"/>
</file>

<file path=xl/ctrlProps/ctrlProp43.xml><?xml version="1.0" encoding="utf-8"?>
<formControlPr xmlns="http://schemas.microsoft.com/office/spreadsheetml/2009/9/main" objectType="CheckBox" fmlaLink="$D$41" noThreeD="1"/>
</file>

<file path=xl/ctrlProps/ctrlProp44.xml><?xml version="1.0" encoding="utf-8"?>
<formControlPr xmlns="http://schemas.microsoft.com/office/spreadsheetml/2009/9/main" objectType="CheckBox" checked="Checked" fmlaLink="$D$40" noThreeD="1"/>
</file>

<file path=xl/ctrlProps/ctrlProp5.xml><?xml version="1.0" encoding="utf-8"?>
<formControlPr xmlns="http://schemas.microsoft.com/office/spreadsheetml/2009/9/main" objectType="CheckBox" fmlaLink="$E$10" lockText="1" noThreeD="1"/>
</file>

<file path=xl/ctrlProps/ctrlProp6.xml><?xml version="1.0" encoding="utf-8"?>
<formControlPr xmlns="http://schemas.microsoft.com/office/spreadsheetml/2009/9/main" objectType="CheckBox" checked="Checked" fmlaLink="$E$14" lockText="1" noThreeD="1"/>
</file>

<file path=xl/ctrlProps/ctrlProp7.xml><?xml version="1.0" encoding="utf-8"?>
<formControlPr xmlns="http://schemas.microsoft.com/office/spreadsheetml/2009/9/main" objectType="CheckBox" fmlaLink="$E$26" lockText="1" noThreeD="1"/>
</file>

<file path=xl/ctrlProps/ctrlProp8.xml><?xml version="1.0" encoding="utf-8"?>
<formControlPr xmlns="http://schemas.microsoft.com/office/spreadsheetml/2009/9/main" objectType="CheckBox" fmlaLink="$E$28" lockText="1" noThreeD="1"/>
</file>

<file path=xl/ctrlProps/ctrlProp9.xml><?xml version="1.0" encoding="utf-8"?>
<formControlPr xmlns="http://schemas.microsoft.com/office/spreadsheetml/2009/9/main" objectType="CheckBox" fmlaLink="$E$27"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485775</xdr:colOff>
          <xdr:row>7</xdr:row>
          <xdr:rowOff>190500</xdr:rowOff>
        </xdr:from>
        <xdr:to>
          <xdr:col>2</xdr:col>
          <xdr:colOff>28575</xdr:colOff>
          <xdr:row>9</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10</xdr:row>
          <xdr:rowOff>9525</xdr:rowOff>
        </xdr:from>
        <xdr:to>
          <xdr:col>2</xdr:col>
          <xdr:colOff>19050</xdr:colOff>
          <xdr:row>11</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11</xdr:row>
          <xdr:rowOff>0</xdr:rowOff>
        </xdr:from>
        <xdr:to>
          <xdr:col>2</xdr:col>
          <xdr:colOff>19050</xdr:colOff>
          <xdr:row>12</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11</xdr:row>
          <xdr:rowOff>152400</xdr:rowOff>
        </xdr:from>
        <xdr:to>
          <xdr:col>2</xdr:col>
          <xdr:colOff>19050</xdr:colOff>
          <xdr:row>13</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9</xdr:row>
          <xdr:rowOff>9525</xdr:rowOff>
        </xdr:from>
        <xdr:to>
          <xdr:col>2</xdr:col>
          <xdr:colOff>19050</xdr:colOff>
          <xdr:row>10</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12</xdr:row>
          <xdr:rowOff>152400</xdr:rowOff>
        </xdr:from>
        <xdr:to>
          <xdr:col>2</xdr:col>
          <xdr:colOff>19050</xdr:colOff>
          <xdr:row>14</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472440</xdr:colOff>
          <xdr:row>25</xdr:row>
          <xdr:rowOff>3810</xdr:rowOff>
        </xdr:from>
        <xdr:to>
          <xdr:col>2</xdr:col>
          <xdr:colOff>15240</xdr:colOff>
          <xdr:row>29</xdr:row>
          <xdr:rowOff>22860</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472440" y="4756785"/>
              <a:ext cx="200025" cy="666750"/>
              <a:chOff x="495300" y="4903477"/>
              <a:chExt cx="201930" cy="674389"/>
            </a:xfrm>
          </xdr:grpSpPr>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495300" y="4903477"/>
                <a:ext cx="201930" cy="2019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495300" y="5221607"/>
                <a:ext cx="201930" cy="1924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495300" y="5057775"/>
                <a:ext cx="201930" cy="1924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495300" y="5385457"/>
                <a:ext cx="201930" cy="1924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133350</xdr:rowOff>
        </xdr:from>
        <xdr:to>
          <xdr:col>2</xdr:col>
          <xdr:colOff>38100</xdr:colOff>
          <xdr:row>33</xdr:row>
          <xdr:rowOff>57150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33</xdr:row>
          <xdr:rowOff>95250</xdr:rowOff>
        </xdr:from>
        <xdr:to>
          <xdr:col>2</xdr:col>
          <xdr:colOff>28575</xdr:colOff>
          <xdr:row>35</xdr:row>
          <xdr:rowOff>57150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95250</xdr:rowOff>
        </xdr:from>
        <xdr:to>
          <xdr:col>2</xdr:col>
          <xdr:colOff>38100</xdr:colOff>
          <xdr:row>34</xdr:row>
          <xdr:rowOff>57150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35</xdr:row>
          <xdr:rowOff>28575</xdr:rowOff>
        </xdr:from>
        <xdr:to>
          <xdr:col>2</xdr:col>
          <xdr:colOff>19050</xdr:colOff>
          <xdr:row>35</xdr:row>
          <xdr:rowOff>304800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18</xdr:row>
          <xdr:rowOff>19050</xdr:rowOff>
        </xdr:from>
        <xdr:to>
          <xdr:col>2</xdr:col>
          <xdr:colOff>0</xdr:colOff>
          <xdr:row>19</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19</xdr:row>
          <xdr:rowOff>9525</xdr:rowOff>
        </xdr:from>
        <xdr:to>
          <xdr:col>2</xdr:col>
          <xdr:colOff>28575</xdr:colOff>
          <xdr:row>20</xdr:row>
          <xdr:rowOff>9525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20</xdr:row>
          <xdr:rowOff>0</xdr:rowOff>
        </xdr:from>
        <xdr:to>
          <xdr:col>2</xdr:col>
          <xdr:colOff>28575</xdr:colOff>
          <xdr:row>20</xdr:row>
          <xdr:rowOff>152400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17</xdr:row>
          <xdr:rowOff>9525</xdr:rowOff>
        </xdr:from>
        <xdr:to>
          <xdr:col>2</xdr:col>
          <xdr:colOff>28575</xdr:colOff>
          <xdr:row>17</xdr:row>
          <xdr:rowOff>152400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21</xdr:row>
          <xdr:rowOff>0</xdr:rowOff>
        </xdr:from>
        <xdr:to>
          <xdr:col>2</xdr:col>
          <xdr:colOff>28575</xdr:colOff>
          <xdr:row>22</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161925</xdr:rowOff>
        </xdr:from>
        <xdr:to>
          <xdr:col>2</xdr:col>
          <xdr:colOff>38100</xdr:colOff>
          <xdr:row>40</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42</xdr:row>
          <xdr:rowOff>0</xdr:rowOff>
        </xdr:from>
        <xdr:to>
          <xdr:col>2</xdr:col>
          <xdr:colOff>28575</xdr:colOff>
          <xdr:row>43</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41</xdr:row>
          <xdr:rowOff>0</xdr:rowOff>
        </xdr:from>
        <xdr:to>
          <xdr:col>2</xdr:col>
          <xdr:colOff>28575</xdr:colOff>
          <xdr:row>42</xdr:row>
          <xdr:rowOff>28575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43</xdr:row>
          <xdr:rowOff>0</xdr:rowOff>
        </xdr:from>
        <xdr:to>
          <xdr:col>2</xdr:col>
          <xdr:colOff>28575</xdr:colOff>
          <xdr:row>44</xdr:row>
          <xdr:rowOff>28575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40</xdr:row>
          <xdr:rowOff>0</xdr:rowOff>
        </xdr:from>
        <xdr:to>
          <xdr:col>2</xdr:col>
          <xdr:colOff>38100</xdr:colOff>
          <xdr:row>41</xdr:row>
          <xdr:rowOff>28575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1</xdr:col>
          <xdr:colOff>200025</xdr:colOff>
          <xdr:row>11</xdr:row>
          <xdr:rowOff>190500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1</xdr:col>
          <xdr:colOff>200025</xdr:colOff>
          <xdr:row>12</xdr:row>
          <xdr:rowOff>190500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180975</xdr:rowOff>
        </xdr:from>
        <xdr:to>
          <xdr:col>1</xdr:col>
          <xdr:colOff>200025</xdr:colOff>
          <xdr:row>13</xdr:row>
          <xdr:rowOff>180975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xdr:col>
          <xdr:colOff>200025</xdr:colOff>
          <xdr:row>25</xdr:row>
          <xdr:rowOff>180975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1</xdr:col>
          <xdr:colOff>200025</xdr:colOff>
          <xdr:row>24</xdr:row>
          <xdr:rowOff>190500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1</xdr:col>
          <xdr:colOff>200025</xdr:colOff>
          <xdr:row>26</xdr:row>
          <xdr:rowOff>180975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161925</xdr:rowOff>
        </xdr:from>
        <xdr:to>
          <xdr:col>1</xdr:col>
          <xdr:colOff>295275</xdr:colOff>
          <xdr:row>19</xdr:row>
          <xdr:rowOff>419100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123825</xdr:rowOff>
        </xdr:from>
        <xdr:to>
          <xdr:col>1</xdr:col>
          <xdr:colOff>200025</xdr:colOff>
          <xdr:row>20</xdr:row>
          <xdr:rowOff>304800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1</xdr:col>
          <xdr:colOff>200025</xdr:colOff>
          <xdr:row>31</xdr:row>
          <xdr:rowOff>190500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1</xdr:col>
          <xdr:colOff>200025</xdr:colOff>
          <xdr:row>30</xdr:row>
          <xdr:rowOff>190500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200025</xdr:colOff>
          <xdr:row>32</xdr:row>
          <xdr:rowOff>190500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47625</xdr:rowOff>
        </xdr:from>
        <xdr:to>
          <xdr:col>1</xdr:col>
          <xdr:colOff>219075</xdr:colOff>
          <xdr:row>18</xdr:row>
          <xdr:rowOff>219075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0</xdr:rowOff>
        </xdr:from>
        <xdr:to>
          <xdr:col>1</xdr:col>
          <xdr:colOff>200025</xdr:colOff>
          <xdr:row>37</xdr:row>
          <xdr:rowOff>190500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1</xdr:col>
          <xdr:colOff>200025</xdr:colOff>
          <xdr:row>36</xdr:row>
          <xdr:rowOff>190500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1</xdr:col>
          <xdr:colOff>200025</xdr:colOff>
          <xdr:row>41</xdr:row>
          <xdr:rowOff>190500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0</xdr:rowOff>
        </xdr:from>
        <xdr:to>
          <xdr:col>1</xdr:col>
          <xdr:colOff>200025</xdr:colOff>
          <xdr:row>38</xdr:row>
          <xdr:rowOff>190500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1</xdr:col>
          <xdr:colOff>200025</xdr:colOff>
          <xdr:row>14</xdr:row>
          <xdr:rowOff>190500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0</xdr:rowOff>
        </xdr:from>
        <xdr:to>
          <xdr:col>1</xdr:col>
          <xdr:colOff>200025</xdr:colOff>
          <xdr:row>38</xdr:row>
          <xdr:rowOff>190500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200025</xdr:colOff>
          <xdr:row>40</xdr:row>
          <xdr:rowOff>190500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1</xdr:col>
          <xdr:colOff>200025</xdr:colOff>
          <xdr:row>39</xdr:row>
          <xdr:rowOff>190500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xdr:colOff>
      <xdr:row>0</xdr:row>
      <xdr:rowOff>0</xdr:rowOff>
    </xdr:from>
    <xdr:to>
      <xdr:col>6</xdr:col>
      <xdr:colOff>419175</xdr:colOff>
      <xdr:row>2</xdr:row>
      <xdr:rowOff>181841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5137" y="0"/>
          <a:ext cx="1438783" cy="6234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opLeftCell="A7" zoomScaleNormal="100" zoomScaleSheetLayoutView="100" workbookViewId="0">
      <selection activeCell="J16" sqref="J16"/>
    </sheetView>
  </sheetViews>
  <sheetFormatPr defaultColWidth="9.140625" defaultRowHeight="15" x14ac:dyDescent="0.25"/>
  <cols>
    <col min="1" max="1" width="7.42578125" style="6" customWidth="1"/>
    <col min="2" max="2" width="2.42578125" style="6" customWidth="1"/>
    <col min="3" max="3" width="2" style="6" customWidth="1"/>
    <col min="4" max="4" width="5.5703125" style="6" customWidth="1"/>
    <col min="5" max="5" width="1.42578125" style="6" customWidth="1"/>
    <col min="6" max="6" width="4.140625" style="6" customWidth="1"/>
    <col min="7" max="7" width="71.5703125" style="6" customWidth="1"/>
    <col min="8" max="10" width="9.140625" style="6"/>
    <col min="11" max="11" width="12.140625" style="6" customWidth="1"/>
    <col min="12" max="16384" width="9.140625" style="6"/>
  </cols>
  <sheetData>
    <row r="1" spans="1:12" ht="18.75" x14ac:dyDescent="0.3">
      <c r="A1" s="95" t="s">
        <v>11</v>
      </c>
      <c r="B1" s="95"/>
      <c r="C1" s="95"/>
      <c r="D1" s="95"/>
      <c r="E1" s="95"/>
      <c r="F1" s="95"/>
      <c r="G1" s="95"/>
    </row>
    <row r="2" spans="1:12" ht="15.75" x14ac:dyDescent="0.25">
      <c r="A2" s="96" t="s">
        <v>9</v>
      </c>
      <c r="B2" s="96"/>
      <c r="C2" s="96"/>
      <c r="D2" s="96"/>
      <c r="E2" s="96"/>
      <c r="F2" s="96"/>
      <c r="G2" s="96"/>
    </row>
    <row r="3" spans="1:12" x14ac:dyDescent="0.25">
      <c r="A3" s="97" t="s">
        <v>22</v>
      </c>
      <c r="B3" s="97"/>
      <c r="C3" s="97"/>
      <c r="D3" s="97"/>
      <c r="E3" s="97"/>
      <c r="F3" s="97"/>
      <c r="G3" s="97"/>
    </row>
    <row r="5" spans="1:12" s="7" customFormat="1" ht="12.75" x14ac:dyDescent="0.2">
      <c r="A5" s="25" t="s">
        <v>7</v>
      </c>
      <c r="B5" s="98" t="s">
        <v>8</v>
      </c>
      <c r="C5" s="99"/>
      <c r="D5" s="99"/>
      <c r="E5" s="99"/>
      <c r="F5" s="99"/>
    </row>
    <row r="6" spans="1:12" s="7" customFormat="1" ht="3" customHeight="1" x14ac:dyDescent="0.2">
      <c r="A6" s="25"/>
      <c r="B6" s="25"/>
      <c r="C6" s="25"/>
      <c r="D6" s="25"/>
      <c r="E6" s="25"/>
    </row>
    <row r="7" spans="1:12" s="1" customFormat="1" ht="25.5" x14ac:dyDescent="0.2">
      <c r="A7" s="8">
        <v>5</v>
      </c>
      <c r="B7" s="88" t="s">
        <v>0</v>
      </c>
      <c r="C7" s="89"/>
      <c r="D7" s="89"/>
      <c r="E7" s="89"/>
      <c r="F7" s="90"/>
      <c r="G7" s="22" t="s">
        <v>2</v>
      </c>
    </row>
    <row r="8" spans="1:12" s="1" customFormat="1" ht="15.95" customHeight="1" x14ac:dyDescent="0.2">
      <c r="B8" s="3"/>
      <c r="C8" s="3"/>
      <c r="D8" s="9" t="s">
        <v>5</v>
      </c>
      <c r="G8" s="23" t="s">
        <v>6</v>
      </c>
    </row>
    <row r="9" spans="1:12" s="1" customFormat="1" ht="12.95" customHeight="1" x14ac:dyDescent="0.2">
      <c r="A9" s="2"/>
      <c r="D9" s="20">
        <v>0.02</v>
      </c>
      <c r="E9" s="18" t="b">
        <v>0</v>
      </c>
      <c r="F9" s="5" t="b">
        <f>IF(AND(E9=TRUE,E10=FALSE,E11=FALSE,E12=FALSE,E13=FALSE,E14=FALSE),D9*A7)</f>
        <v>0</v>
      </c>
      <c r="G9" s="21" t="s">
        <v>17</v>
      </c>
    </row>
    <row r="10" spans="1:12" s="1" customFormat="1" ht="12.95" customHeight="1" x14ac:dyDescent="0.2">
      <c r="A10" s="2"/>
      <c r="D10" s="20">
        <v>0.04</v>
      </c>
      <c r="E10" s="18" t="b">
        <v>0</v>
      </c>
      <c r="F10" s="5" t="b">
        <f>IF(AND(E10=TRUE,E9=FALSE,E11=FALSE,E12=FALSE,E13=FALSE,E14=FALSE),D10*A7)</f>
        <v>0</v>
      </c>
      <c r="G10" s="21" t="s">
        <v>21</v>
      </c>
    </row>
    <row r="11" spans="1:12" s="1" customFormat="1" ht="12.95" customHeight="1" x14ac:dyDescent="0.2">
      <c r="A11" s="2"/>
      <c r="D11" s="20">
        <v>0.06</v>
      </c>
      <c r="E11" s="18" t="b">
        <v>0</v>
      </c>
      <c r="F11" s="5" t="b">
        <f>IF(AND(E11=TRUE,E9=FALSE,E10=FALSE,E12=FALSE,E13=FALSE,E14=FALSE),D11*A7)</f>
        <v>0</v>
      </c>
      <c r="G11" s="21" t="s">
        <v>18</v>
      </c>
    </row>
    <row r="12" spans="1:12" s="1" customFormat="1" ht="12.95" customHeight="1" x14ac:dyDescent="0.2">
      <c r="A12" s="2"/>
      <c r="D12" s="20">
        <v>0.08</v>
      </c>
      <c r="E12" s="18" t="b">
        <v>0</v>
      </c>
      <c r="F12" s="5" t="b">
        <f>IF(AND(E12=TRUE,E9=FALSE,E10=FALSE,E11=FALSE,E13=FALSE,E14=FALSE),D12*A7)</f>
        <v>0</v>
      </c>
      <c r="G12" s="21" t="s">
        <v>20</v>
      </c>
    </row>
    <row r="13" spans="1:12" s="1" customFormat="1" ht="12.95" customHeight="1" x14ac:dyDescent="0.2">
      <c r="D13" s="20">
        <v>0.1</v>
      </c>
      <c r="E13" s="18" t="b">
        <v>0</v>
      </c>
      <c r="F13" s="5" t="b">
        <f>IF(AND(E13=TRUE,E9=FALSE,E10=FALSE,E11=FALSE,E12=FALSE,E14=FALSE),D13*A7)</f>
        <v>0</v>
      </c>
      <c r="G13" s="21" t="s">
        <v>10</v>
      </c>
    </row>
    <row r="14" spans="1:12" s="1" customFormat="1" ht="12.95" customHeight="1" x14ac:dyDescent="0.2">
      <c r="D14" s="21">
        <v>0.12</v>
      </c>
      <c r="E14" s="18" t="b">
        <v>1</v>
      </c>
      <c r="F14" s="5">
        <f>IF(AND(E14=TRUE,E9=FALSE,E10=FALSE,E11=FALSE,E12=FALSE,E13=FALSE),D14*A7)</f>
        <v>0.6</v>
      </c>
      <c r="G14" s="21" t="s">
        <v>19</v>
      </c>
    </row>
    <row r="15" spans="1:12" s="1" customFormat="1" ht="12.95" customHeight="1" x14ac:dyDescent="0.2">
      <c r="B15" s="3"/>
      <c r="C15" s="3"/>
      <c r="D15" s="11"/>
      <c r="E15" s="4"/>
      <c r="F15" s="14">
        <f>SUM(F9:F14)</f>
        <v>0.6</v>
      </c>
      <c r="G15" s="23"/>
    </row>
    <row r="16" spans="1:12" s="1" customFormat="1" ht="25.5" x14ac:dyDescent="0.2">
      <c r="A16" s="8">
        <v>35</v>
      </c>
      <c r="B16" s="88" t="s">
        <v>30</v>
      </c>
      <c r="C16" s="89"/>
      <c r="D16" s="89"/>
      <c r="E16" s="89"/>
      <c r="F16" s="90"/>
      <c r="G16" s="24" t="s">
        <v>1</v>
      </c>
      <c r="H16" s="2"/>
      <c r="I16" s="2"/>
      <c r="J16" s="2"/>
      <c r="K16" s="2"/>
      <c r="L16" s="2"/>
    </row>
    <row r="17" spans="1:7" s="1" customFormat="1" ht="15.95" customHeight="1" x14ac:dyDescent="0.2">
      <c r="D17" s="9" t="s">
        <v>5</v>
      </c>
      <c r="E17" s="10"/>
      <c r="G17" s="23" t="s">
        <v>6</v>
      </c>
    </row>
    <row r="18" spans="1:7" s="1" customFormat="1" ht="12.95" customHeight="1" x14ac:dyDescent="0.2">
      <c r="A18" s="2"/>
      <c r="D18" s="20">
        <v>0.04</v>
      </c>
      <c r="E18" s="18" t="b">
        <v>0</v>
      </c>
      <c r="F18" s="5" t="b">
        <f>IF(AND(E18=TRUE,E19=FALSE,E20=FALSE,E21=FALSE,E22=FALSE),D18*A16)</f>
        <v>0</v>
      </c>
      <c r="G18" s="10" t="s">
        <v>34</v>
      </c>
    </row>
    <row r="19" spans="1:7" s="1" customFormat="1" ht="12.95" customHeight="1" x14ac:dyDescent="0.2">
      <c r="A19" s="2"/>
      <c r="D19" s="20">
        <v>0.06</v>
      </c>
      <c r="E19" s="18" t="b">
        <v>0</v>
      </c>
      <c r="F19" s="5" t="b">
        <f>IF(AND(E19=TRUE,E18=FALSE,E20=FALSE,E21=FALSE,E22=FALSE),D19*A16)</f>
        <v>0</v>
      </c>
      <c r="G19" s="10" t="s">
        <v>33</v>
      </c>
    </row>
    <row r="20" spans="1:7" s="1" customFormat="1" ht="12.95" customHeight="1" x14ac:dyDescent="0.2">
      <c r="A20" s="2"/>
      <c r="D20" s="20">
        <v>0.08</v>
      </c>
      <c r="E20" s="18" t="b">
        <v>0</v>
      </c>
      <c r="F20" s="5" t="b">
        <f>IF(AND(E20=TRUE,E18=FALSE,E19=FALSE,E21=FALSE,E22=FALSE),D20*A16)</f>
        <v>0</v>
      </c>
      <c r="G20" s="10" t="s">
        <v>35</v>
      </c>
    </row>
    <row r="21" spans="1:7" s="1" customFormat="1" ht="12.95" customHeight="1" x14ac:dyDescent="0.2">
      <c r="D21" s="20">
        <v>0.1</v>
      </c>
      <c r="E21" s="18" t="b">
        <v>0</v>
      </c>
      <c r="F21" s="5" t="b">
        <f>IF(AND(E21=TRUE,E18=FALSE,E19=FALSE,E20=FALSE,E22=FALSE),D21*A16)</f>
        <v>0</v>
      </c>
      <c r="G21" s="10" t="s">
        <v>23</v>
      </c>
    </row>
    <row r="22" spans="1:7" s="1" customFormat="1" ht="12.95" customHeight="1" x14ac:dyDescent="0.2">
      <c r="D22" s="21">
        <v>0.12</v>
      </c>
      <c r="E22" s="18" t="b">
        <v>1</v>
      </c>
      <c r="F22" s="5">
        <f>IF(AND(E22=TRUE,E18=FALSE,E19=FALSE,E20=FALSE,E21=FALSE),D22*A16)</f>
        <v>4.2</v>
      </c>
      <c r="G22" s="10" t="s">
        <v>24</v>
      </c>
    </row>
    <row r="23" spans="1:7" s="1" customFormat="1" ht="12.95" customHeight="1" x14ac:dyDescent="0.2">
      <c r="E23" s="4"/>
      <c r="F23" s="13">
        <f>SUM(F18:F22)</f>
        <v>4.2</v>
      </c>
      <c r="G23" s="21"/>
    </row>
    <row r="24" spans="1:7" s="1" customFormat="1" ht="30" customHeight="1" x14ac:dyDescent="0.2">
      <c r="A24" s="8">
        <v>5</v>
      </c>
      <c r="B24" s="92" t="s">
        <v>31</v>
      </c>
      <c r="C24" s="93"/>
      <c r="D24" s="93"/>
      <c r="E24" s="93"/>
      <c r="F24" s="94"/>
      <c r="G24" s="24" t="s">
        <v>28</v>
      </c>
    </row>
    <row r="25" spans="1:7" s="1" customFormat="1" ht="15.95" customHeight="1" x14ac:dyDescent="0.2">
      <c r="B25" s="3"/>
      <c r="C25" s="3"/>
      <c r="D25" s="9" t="s">
        <v>5</v>
      </c>
      <c r="G25" s="23" t="s">
        <v>6</v>
      </c>
    </row>
    <row r="26" spans="1:7" s="1" customFormat="1" ht="12.95" customHeight="1" x14ac:dyDescent="0.2">
      <c r="A26" s="2"/>
      <c r="D26" s="20">
        <v>0.06</v>
      </c>
      <c r="E26" s="18" t="b">
        <v>0</v>
      </c>
      <c r="F26" s="5" t="b">
        <f>IF(AND(E26=TRUE,E27=FALSE,E28=FALSE,E29=FALSE),D26*A24)</f>
        <v>0</v>
      </c>
      <c r="G26" s="31" t="s">
        <v>37</v>
      </c>
    </row>
    <row r="27" spans="1:7" s="1" customFormat="1" ht="12.95" customHeight="1" x14ac:dyDescent="0.2">
      <c r="A27" s="2"/>
      <c r="D27" s="20">
        <v>0.08</v>
      </c>
      <c r="E27" s="18" t="b">
        <v>0</v>
      </c>
      <c r="F27" s="5" t="b">
        <f>IF(AND(E27=TRUE,E26=FALSE,E28=FALSE,E29=FALSE),D27*A24)</f>
        <v>0</v>
      </c>
      <c r="G27" s="31" t="s">
        <v>38</v>
      </c>
    </row>
    <row r="28" spans="1:7" s="1" customFormat="1" ht="12.95" customHeight="1" x14ac:dyDescent="0.2">
      <c r="A28" s="2"/>
      <c r="D28" s="20">
        <v>0.1</v>
      </c>
      <c r="E28" s="18" t="b">
        <v>0</v>
      </c>
      <c r="F28" s="5" t="b">
        <f>IF(AND(E28=TRUE,E26=FALSE,E27=FALSE,E29=FALSE),D28*A24)</f>
        <v>0</v>
      </c>
      <c r="G28" s="31" t="s">
        <v>39</v>
      </c>
    </row>
    <row r="29" spans="1:7" s="1" customFormat="1" ht="12.95" customHeight="1" x14ac:dyDescent="0.2">
      <c r="D29" s="21">
        <v>0.12</v>
      </c>
      <c r="E29" s="18" t="b">
        <v>1</v>
      </c>
      <c r="F29" s="5">
        <f>IF(AND(E29=TRUE,E26=FALSE,E27=FALSE,E28=FALSE),D29*A24)</f>
        <v>0.6</v>
      </c>
      <c r="G29" s="21" t="s">
        <v>25</v>
      </c>
    </row>
    <row r="30" spans="1:7" s="1" customFormat="1" ht="12.95" customHeight="1" x14ac:dyDescent="0.2">
      <c r="B30" s="3"/>
      <c r="C30" s="3"/>
      <c r="D30" s="3"/>
      <c r="E30" s="15"/>
      <c r="F30" s="13">
        <f>SUM(F26:F29)</f>
        <v>0.6</v>
      </c>
      <c r="G30" s="21"/>
    </row>
    <row r="31" spans="1:7" s="2" customFormat="1" ht="30" customHeight="1" x14ac:dyDescent="0.25">
      <c r="A31" s="8">
        <v>50</v>
      </c>
      <c r="B31" s="88" t="s">
        <v>26</v>
      </c>
      <c r="C31" s="89"/>
      <c r="D31" s="89"/>
      <c r="E31" s="89"/>
      <c r="F31" s="90"/>
      <c r="G31" s="24" t="s">
        <v>27</v>
      </c>
    </row>
    <row r="32" spans="1:7" s="26" customFormat="1" ht="15.95" customHeight="1" x14ac:dyDescent="0.2">
      <c r="A32" s="2"/>
      <c r="D32" s="9" t="s">
        <v>5</v>
      </c>
      <c r="E32" s="1"/>
      <c r="F32" s="1"/>
      <c r="G32" s="23" t="s">
        <v>6</v>
      </c>
    </row>
    <row r="33" spans="1:7" s="7" customFormat="1" ht="12.95" customHeight="1" x14ac:dyDescent="0.2">
      <c r="B33" s="1"/>
      <c r="C33" s="21"/>
      <c r="D33" s="27">
        <v>0.06</v>
      </c>
      <c r="E33" s="19" t="b">
        <v>0</v>
      </c>
      <c r="F33" s="5" t="b">
        <f>IF(AND(E33=TRUE,E34=FALSE,E35=FALSE,E36=FALSE),D33*A31)</f>
        <v>0</v>
      </c>
      <c r="G33" s="41" t="s">
        <v>29</v>
      </c>
    </row>
    <row r="34" spans="1:7" s="7" customFormat="1" ht="12.95" customHeight="1" x14ac:dyDescent="0.2">
      <c r="A34" s="2"/>
      <c r="B34" s="1"/>
      <c r="C34" s="21"/>
      <c r="D34" s="20">
        <v>0.08</v>
      </c>
      <c r="E34" s="19" t="b">
        <v>0</v>
      </c>
      <c r="F34" s="5" t="b">
        <f>IF(AND(E34=TRUE,E33=FALSE,E35=FALSE,E36=FALSE),D34*A31)</f>
        <v>0</v>
      </c>
      <c r="G34" s="41" t="s">
        <v>40</v>
      </c>
    </row>
    <row r="35" spans="1:7" s="7" customFormat="1" ht="12.95" customHeight="1" x14ac:dyDescent="0.2">
      <c r="A35" s="2"/>
      <c r="B35" s="1"/>
      <c r="C35" s="21"/>
      <c r="D35" s="20">
        <v>0.1</v>
      </c>
      <c r="E35" s="19" t="b">
        <v>0</v>
      </c>
      <c r="F35" s="5" t="b">
        <f>IF(AND(E35=TRUE,E33=FALSE,E34=FALSE,E36=FALSE),D35*A31)</f>
        <v>0</v>
      </c>
      <c r="G35" s="41" t="s">
        <v>41</v>
      </c>
    </row>
    <row r="36" spans="1:7" s="7" customFormat="1" ht="26.25" customHeight="1" x14ac:dyDescent="0.2">
      <c r="A36" s="1"/>
      <c r="B36" s="1"/>
      <c r="C36" s="21"/>
      <c r="D36" s="32">
        <v>0.12</v>
      </c>
      <c r="E36" s="19" t="b">
        <v>1</v>
      </c>
      <c r="F36" s="5">
        <f>IF(AND(E36=TRUE,E33=FALSE,E34=FALSE,E35=FALSE),D36*A31)</f>
        <v>6</v>
      </c>
      <c r="G36" s="30" t="s">
        <v>36</v>
      </c>
    </row>
    <row r="37" spans="1:7" ht="12.95" customHeight="1" x14ac:dyDescent="0.25">
      <c r="E37" s="16"/>
      <c r="F37" s="17">
        <f>SUM(F33:F36)</f>
        <v>6</v>
      </c>
      <c r="G37" s="29"/>
    </row>
    <row r="38" spans="1:7" s="2" customFormat="1" ht="30" customHeight="1" x14ac:dyDescent="0.25">
      <c r="A38" s="8">
        <v>5</v>
      </c>
      <c r="B38" s="88" t="s">
        <v>3</v>
      </c>
      <c r="C38" s="89"/>
      <c r="D38" s="89"/>
      <c r="E38" s="89"/>
      <c r="F38" s="90"/>
      <c r="G38" s="24" t="s">
        <v>4</v>
      </c>
    </row>
    <row r="39" spans="1:7" s="28" customFormat="1" ht="15.95" customHeight="1" x14ac:dyDescent="0.2">
      <c r="A39" s="31"/>
      <c r="B39" s="31"/>
      <c r="C39" s="31"/>
      <c r="D39" s="9" t="s">
        <v>5</v>
      </c>
      <c r="E39" s="1"/>
      <c r="F39" s="1"/>
      <c r="G39" s="23" t="s">
        <v>6</v>
      </c>
    </row>
    <row r="40" spans="1:7" s="40" customFormat="1" ht="12.95" customHeight="1" x14ac:dyDescent="0.2">
      <c r="A40" s="36"/>
      <c r="B40" s="36"/>
      <c r="C40" s="36"/>
      <c r="D40" s="37">
        <v>0.04</v>
      </c>
      <c r="E40" s="38" t="b">
        <v>0</v>
      </c>
      <c r="F40" s="39" t="b">
        <f>IF(AND(E40=TRUE,E41=FALSE,E42=FALSE,E43=FALSE,E44=FALSE),D40*A38)</f>
        <v>0</v>
      </c>
      <c r="G40" s="35" t="s">
        <v>42</v>
      </c>
    </row>
    <row r="41" spans="1:7" s="40" customFormat="1" ht="12.95" customHeight="1" x14ac:dyDescent="0.2">
      <c r="A41" s="36"/>
      <c r="B41" s="36"/>
      <c r="C41" s="36"/>
      <c r="D41" s="37">
        <v>0.06</v>
      </c>
      <c r="E41" s="38" t="b">
        <v>0</v>
      </c>
      <c r="F41" s="39" t="b">
        <f>IF(AND(E41=TRUE,E40=FALSE,E42=FALSE,E43=FALSE,E44=FALSE),D41*A38)</f>
        <v>0</v>
      </c>
      <c r="G41" s="35" t="s">
        <v>12</v>
      </c>
    </row>
    <row r="42" spans="1:7" s="40" customFormat="1" ht="12.95" customHeight="1" x14ac:dyDescent="0.2">
      <c r="A42" s="36"/>
      <c r="B42" s="36"/>
      <c r="C42" s="36"/>
      <c r="D42" s="37">
        <v>0.08</v>
      </c>
      <c r="E42" s="38" t="b">
        <v>0</v>
      </c>
      <c r="F42" s="39" t="b">
        <f>IF(AND(E42=TRUE,E40=FALSE,E41=FALSE,E43=FALSE,E44=FALSE),D42*A38)</f>
        <v>0</v>
      </c>
      <c r="G42" s="35" t="s">
        <v>16</v>
      </c>
    </row>
    <row r="43" spans="1:7" s="40" customFormat="1" ht="12.95" customHeight="1" x14ac:dyDescent="0.2">
      <c r="A43" s="36"/>
      <c r="B43" s="36"/>
      <c r="C43" s="36"/>
      <c r="D43" s="37">
        <v>0.1</v>
      </c>
      <c r="E43" s="38" t="b">
        <v>0</v>
      </c>
      <c r="F43" s="39" t="b">
        <f>IF(AND(E43=TRUE,E40=FALSE,E41=FALSE,E42=FALSE,E44=FALSE),D43*A38)</f>
        <v>0</v>
      </c>
      <c r="G43" s="35" t="s">
        <v>13</v>
      </c>
    </row>
    <row r="44" spans="1:7" s="40" customFormat="1" ht="12.95" customHeight="1" x14ac:dyDescent="0.2">
      <c r="A44" s="36"/>
      <c r="B44" s="36"/>
      <c r="C44" s="36"/>
      <c r="D44" s="36">
        <v>0.12</v>
      </c>
      <c r="E44" s="38" t="b">
        <v>1</v>
      </c>
      <c r="F44" s="39">
        <f>IF(AND(E44=TRUE,E40=FALSE,E42=FALSE,E43=FALSE),D44*A38)</f>
        <v>0.6</v>
      </c>
      <c r="G44" s="35" t="s">
        <v>14</v>
      </c>
    </row>
    <row r="45" spans="1:7" ht="12.95" customHeight="1" x14ac:dyDescent="0.25">
      <c r="A45" s="33"/>
      <c r="B45" s="33"/>
      <c r="C45" s="33"/>
      <c r="E45" s="16"/>
      <c r="F45" s="17">
        <f>SUM(F40:F44)</f>
        <v>0.6</v>
      </c>
    </row>
    <row r="46" spans="1:7" ht="10.5" customHeight="1" x14ac:dyDescent="0.25"/>
    <row r="47" spans="1:7" ht="21" x14ac:dyDescent="0.35">
      <c r="A47" s="12" t="s">
        <v>15</v>
      </c>
      <c r="G47" s="34">
        <f>SUM(F23,F15,F30,F37,F45)/100</f>
        <v>0.11999999999999998</v>
      </c>
    </row>
    <row r="49" spans="2:7" ht="72.75" customHeight="1" x14ac:dyDescent="0.25">
      <c r="B49" s="91" t="s">
        <v>32</v>
      </c>
      <c r="C49" s="91"/>
      <c r="D49" s="91"/>
      <c r="E49" s="91"/>
      <c r="F49" s="91"/>
      <c r="G49" s="91"/>
    </row>
  </sheetData>
  <sheetProtection selectLockedCells="1"/>
  <mergeCells count="10">
    <mergeCell ref="B38:F38"/>
    <mergeCell ref="B49:G49"/>
    <mergeCell ref="B24:F24"/>
    <mergeCell ref="B31:F31"/>
    <mergeCell ref="A1:G1"/>
    <mergeCell ref="A2:G2"/>
    <mergeCell ref="A3:G3"/>
    <mergeCell ref="B5:F5"/>
    <mergeCell ref="B7:F7"/>
    <mergeCell ref="B16:F16"/>
  </mergeCells>
  <conditionalFormatting sqref="F23">
    <cfRule type="cellIs" dxfId="3" priority="4" operator="equal">
      <formula>0</formula>
    </cfRule>
    <cfRule type="expression" priority="5">
      <formula>"current cell"</formula>
    </cfRule>
  </conditionalFormatting>
  <conditionalFormatting sqref="F15 F30 F37">
    <cfRule type="cellIs" dxfId="2" priority="3" operator="equal">
      <formula>0</formula>
    </cfRule>
  </conditionalFormatting>
  <conditionalFormatting sqref="F45">
    <cfRule type="cellIs" dxfId="1" priority="1" operator="equal">
      <formula>0</formula>
    </cfRule>
  </conditionalFormatting>
  <pageMargins left="0.5" right="0.5" top="0.5" bottom="0.25" header="0.3" footer="0.3"/>
  <pageSetup scale="95" orientation="portrait" r:id="rId1"/>
  <headerFooter alignWithMargins="0">
    <oddHeader>&amp;C&amp;"Trebuchet MS,Regular"&amp;16&amp;KC00000DRAFT - Not for Distribution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485775</xdr:colOff>
                    <xdr:row>7</xdr:row>
                    <xdr:rowOff>190500</xdr:rowOff>
                  </from>
                  <to>
                    <xdr:col>2</xdr:col>
                    <xdr:colOff>28575</xdr:colOff>
                    <xdr:row>9</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476250</xdr:colOff>
                    <xdr:row>10</xdr:row>
                    <xdr:rowOff>9525</xdr:rowOff>
                  </from>
                  <to>
                    <xdr:col>2</xdr:col>
                    <xdr:colOff>19050</xdr:colOff>
                    <xdr:row>11</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476250</xdr:colOff>
                    <xdr:row>11</xdr:row>
                    <xdr:rowOff>0</xdr:rowOff>
                  </from>
                  <to>
                    <xdr:col>2</xdr:col>
                    <xdr:colOff>19050</xdr:colOff>
                    <xdr:row>12</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476250</xdr:colOff>
                    <xdr:row>11</xdr:row>
                    <xdr:rowOff>152400</xdr:rowOff>
                  </from>
                  <to>
                    <xdr:col>2</xdr:col>
                    <xdr:colOff>19050</xdr:colOff>
                    <xdr:row>13</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476250</xdr:colOff>
                    <xdr:row>9</xdr:row>
                    <xdr:rowOff>9525</xdr:rowOff>
                  </from>
                  <to>
                    <xdr:col>2</xdr:col>
                    <xdr:colOff>19050</xdr:colOff>
                    <xdr:row>10</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476250</xdr:colOff>
                    <xdr:row>12</xdr:row>
                    <xdr:rowOff>152400</xdr:rowOff>
                  </from>
                  <to>
                    <xdr:col>2</xdr:col>
                    <xdr:colOff>19050</xdr:colOff>
                    <xdr:row>14</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476250</xdr:colOff>
                    <xdr:row>25</xdr:row>
                    <xdr:rowOff>0</xdr:rowOff>
                  </from>
                  <to>
                    <xdr:col>2</xdr:col>
                    <xdr:colOff>19050</xdr:colOff>
                    <xdr:row>26</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476250</xdr:colOff>
                    <xdr:row>26</xdr:row>
                    <xdr:rowOff>152400</xdr:rowOff>
                  </from>
                  <to>
                    <xdr:col>2</xdr:col>
                    <xdr:colOff>19050</xdr:colOff>
                    <xdr:row>28</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0</xdr:col>
                    <xdr:colOff>476250</xdr:colOff>
                    <xdr:row>25</xdr:row>
                    <xdr:rowOff>152400</xdr:rowOff>
                  </from>
                  <to>
                    <xdr:col>2</xdr:col>
                    <xdr:colOff>19050</xdr:colOff>
                    <xdr:row>27</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0</xdr:col>
                    <xdr:colOff>476250</xdr:colOff>
                    <xdr:row>27</xdr:row>
                    <xdr:rowOff>152400</xdr:rowOff>
                  </from>
                  <to>
                    <xdr:col>2</xdr:col>
                    <xdr:colOff>19050</xdr:colOff>
                    <xdr:row>29</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0</xdr:colOff>
                    <xdr:row>31</xdr:row>
                    <xdr:rowOff>133350</xdr:rowOff>
                  </from>
                  <to>
                    <xdr:col>2</xdr:col>
                    <xdr:colOff>38100</xdr:colOff>
                    <xdr:row>33</xdr:row>
                    <xdr:rowOff>57150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0</xdr:col>
                    <xdr:colOff>485775</xdr:colOff>
                    <xdr:row>33</xdr:row>
                    <xdr:rowOff>95250</xdr:rowOff>
                  </from>
                  <to>
                    <xdr:col>2</xdr:col>
                    <xdr:colOff>28575</xdr:colOff>
                    <xdr:row>35</xdr:row>
                    <xdr:rowOff>57150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xdr:col>
                    <xdr:colOff>0</xdr:colOff>
                    <xdr:row>32</xdr:row>
                    <xdr:rowOff>95250</xdr:rowOff>
                  </from>
                  <to>
                    <xdr:col>2</xdr:col>
                    <xdr:colOff>38100</xdr:colOff>
                    <xdr:row>34</xdr:row>
                    <xdr:rowOff>57150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0</xdr:col>
                    <xdr:colOff>476250</xdr:colOff>
                    <xdr:row>35</xdr:row>
                    <xdr:rowOff>28575</xdr:rowOff>
                  </from>
                  <to>
                    <xdr:col>2</xdr:col>
                    <xdr:colOff>19050</xdr:colOff>
                    <xdr:row>35</xdr:row>
                    <xdr:rowOff>304800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485775</xdr:colOff>
                    <xdr:row>18</xdr:row>
                    <xdr:rowOff>19050</xdr:rowOff>
                  </from>
                  <to>
                    <xdr:col>2</xdr:col>
                    <xdr:colOff>0</xdr:colOff>
                    <xdr:row>19</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0</xdr:col>
                    <xdr:colOff>485775</xdr:colOff>
                    <xdr:row>19</xdr:row>
                    <xdr:rowOff>9525</xdr:rowOff>
                  </from>
                  <to>
                    <xdr:col>2</xdr:col>
                    <xdr:colOff>28575</xdr:colOff>
                    <xdr:row>20</xdr:row>
                    <xdr:rowOff>9525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0</xdr:col>
                    <xdr:colOff>485775</xdr:colOff>
                    <xdr:row>20</xdr:row>
                    <xdr:rowOff>0</xdr:rowOff>
                  </from>
                  <to>
                    <xdr:col>2</xdr:col>
                    <xdr:colOff>28575</xdr:colOff>
                    <xdr:row>20</xdr:row>
                    <xdr:rowOff>152400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0</xdr:col>
                    <xdr:colOff>485775</xdr:colOff>
                    <xdr:row>17</xdr:row>
                    <xdr:rowOff>9525</xdr:rowOff>
                  </from>
                  <to>
                    <xdr:col>2</xdr:col>
                    <xdr:colOff>28575</xdr:colOff>
                    <xdr:row>17</xdr:row>
                    <xdr:rowOff>152400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0</xdr:col>
                    <xdr:colOff>485775</xdr:colOff>
                    <xdr:row>21</xdr:row>
                    <xdr:rowOff>0</xdr:rowOff>
                  </from>
                  <to>
                    <xdr:col>2</xdr:col>
                    <xdr:colOff>28575</xdr:colOff>
                    <xdr:row>22</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xdr:col>
                    <xdr:colOff>0</xdr:colOff>
                    <xdr:row>38</xdr:row>
                    <xdr:rowOff>161925</xdr:rowOff>
                  </from>
                  <to>
                    <xdr:col>2</xdr:col>
                    <xdr:colOff>38100</xdr:colOff>
                    <xdr:row>40</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0</xdr:col>
                    <xdr:colOff>485775</xdr:colOff>
                    <xdr:row>42</xdr:row>
                    <xdr:rowOff>0</xdr:rowOff>
                  </from>
                  <to>
                    <xdr:col>2</xdr:col>
                    <xdr:colOff>28575</xdr:colOff>
                    <xdr:row>43</xdr:row>
                    <xdr:rowOff>28575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0</xdr:col>
                    <xdr:colOff>485775</xdr:colOff>
                    <xdr:row>41</xdr:row>
                    <xdr:rowOff>0</xdr:rowOff>
                  </from>
                  <to>
                    <xdr:col>2</xdr:col>
                    <xdr:colOff>28575</xdr:colOff>
                    <xdr:row>42</xdr:row>
                    <xdr:rowOff>28575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0</xdr:col>
                    <xdr:colOff>485775</xdr:colOff>
                    <xdr:row>43</xdr:row>
                    <xdr:rowOff>0</xdr:rowOff>
                  </from>
                  <to>
                    <xdr:col>2</xdr:col>
                    <xdr:colOff>28575</xdr:colOff>
                    <xdr:row>44</xdr:row>
                    <xdr:rowOff>28575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0</xdr:col>
                    <xdr:colOff>485775</xdr:colOff>
                    <xdr:row>40</xdr:row>
                    <xdr:rowOff>0</xdr:rowOff>
                  </from>
                  <to>
                    <xdr:col>2</xdr:col>
                    <xdr:colOff>38100</xdr:colOff>
                    <xdr:row>41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35841-C973-448E-9070-4FD359807E0C}">
  <dimension ref="A1:L48"/>
  <sheetViews>
    <sheetView tabSelected="1" view="pageBreakPreview" topLeftCell="A9" zoomScale="130" zoomScaleNormal="100" zoomScaleSheetLayoutView="130" zoomScalePageLayoutView="160" workbookViewId="0">
      <selection activeCell="I20" sqref="I20"/>
    </sheetView>
  </sheetViews>
  <sheetFormatPr defaultColWidth="9.140625" defaultRowHeight="15" x14ac:dyDescent="0.25"/>
  <cols>
    <col min="1" max="1" width="3.42578125" style="6" customWidth="1"/>
    <col min="2" max="2" width="5.85546875" style="51" customWidth="1"/>
    <col min="3" max="3" width="4.85546875" style="6" bestFit="1" customWidth="1"/>
    <col min="4" max="4" width="5.7109375" style="6" hidden="1" customWidth="1"/>
    <col min="5" max="5" width="0.42578125" style="6" hidden="1" customWidth="1"/>
    <col min="6" max="6" width="4.5703125" style="6" customWidth="1"/>
    <col min="7" max="7" width="41.42578125" style="6" customWidth="1"/>
    <col min="8" max="8" width="43.5703125" style="6" customWidth="1"/>
    <col min="9" max="10" width="9.140625" style="6"/>
    <col min="11" max="11" width="12.140625" style="6" customWidth="1"/>
    <col min="12" max="16384" width="9.140625" style="6"/>
  </cols>
  <sheetData>
    <row r="1" spans="1:8" ht="18.75" x14ac:dyDescent="0.3">
      <c r="A1" s="33"/>
      <c r="B1" s="100" t="s">
        <v>11</v>
      </c>
      <c r="C1" s="100"/>
      <c r="D1" s="100"/>
      <c r="E1" s="100"/>
      <c r="F1" s="100"/>
      <c r="G1" s="100"/>
      <c r="H1" s="100"/>
    </row>
    <row r="2" spans="1:8" ht="15.75" x14ac:dyDescent="0.25">
      <c r="A2" s="33"/>
      <c r="B2" s="101" t="s">
        <v>9</v>
      </c>
      <c r="C2" s="101"/>
      <c r="D2" s="101"/>
      <c r="E2" s="101"/>
      <c r="F2" s="101"/>
      <c r="G2" s="101"/>
      <c r="H2" s="101"/>
    </row>
    <row r="3" spans="1:8" ht="15.75" customHeight="1" x14ac:dyDescent="0.25">
      <c r="A3" s="33"/>
      <c r="B3" s="104" t="s">
        <v>69</v>
      </c>
      <c r="C3" s="104"/>
      <c r="D3" s="104"/>
      <c r="E3" s="104"/>
      <c r="F3" s="104"/>
      <c r="G3" s="104"/>
      <c r="H3" s="104"/>
    </row>
    <row r="4" spans="1:8" customFormat="1" ht="15.75" x14ac:dyDescent="0.25">
      <c r="B4" s="105" t="s">
        <v>68</v>
      </c>
      <c r="C4" s="105"/>
      <c r="D4" s="105"/>
      <c r="E4" s="105"/>
      <c r="F4" s="105"/>
      <c r="G4" s="105"/>
      <c r="H4" s="105"/>
    </row>
    <row r="5" spans="1:8" x14ac:dyDescent="0.25">
      <c r="B5" s="74" t="s">
        <v>61</v>
      </c>
      <c r="C5" s="74"/>
      <c r="F5" s="102"/>
      <c r="G5" s="102"/>
      <c r="H5" s="102"/>
    </row>
    <row r="6" spans="1:8" x14ac:dyDescent="0.25">
      <c r="B6" s="74" t="s">
        <v>87</v>
      </c>
      <c r="C6" s="74"/>
      <c r="F6" s="103"/>
      <c r="G6" s="103"/>
      <c r="H6" s="103"/>
    </row>
    <row r="7" spans="1:8" x14ac:dyDescent="0.25">
      <c r="B7" s="74" t="s">
        <v>62</v>
      </c>
      <c r="C7" s="74"/>
      <c r="F7" s="103"/>
      <c r="G7" s="103"/>
      <c r="H7" s="103"/>
    </row>
    <row r="8" spans="1:8" x14ac:dyDescent="0.25">
      <c r="B8" s="74" t="s">
        <v>63</v>
      </c>
      <c r="C8" s="74"/>
      <c r="F8" s="103"/>
      <c r="G8" s="103"/>
      <c r="H8" s="103"/>
    </row>
    <row r="9" spans="1:8" s="7" customFormat="1" ht="13.5" customHeight="1" x14ac:dyDescent="0.25">
      <c r="B9" s="75" t="s">
        <v>64</v>
      </c>
      <c r="C9" s="75"/>
      <c r="F9" s="113"/>
      <c r="G9" s="113"/>
      <c r="H9" s="113"/>
    </row>
    <row r="10" spans="1:8" s="1" customFormat="1" ht="30" customHeight="1" x14ac:dyDescent="0.2">
      <c r="A10" s="107" t="s">
        <v>0</v>
      </c>
      <c r="B10" s="107"/>
      <c r="C10" s="107"/>
      <c r="D10" s="107"/>
      <c r="E10" s="107"/>
      <c r="F10" s="107"/>
      <c r="G10" s="112" t="s">
        <v>53</v>
      </c>
      <c r="H10" s="112"/>
    </row>
    <row r="11" spans="1:8" s="1" customFormat="1" ht="15.75" customHeight="1" x14ac:dyDescent="0.25">
      <c r="A11" s="110" t="s">
        <v>55</v>
      </c>
      <c r="B11" s="110"/>
      <c r="C11" s="110"/>
      <c r="D11" s="110"/>
      <c r="E11" s="110"/>
      <c r="F11" s="110"/>
      <c r="G11" s="55" t="s">
        <v>65</v>
      </c>
      <c r="H11" s="21"/>
    </row>
    <row r="12" spans="1:8" s="1" customFormat="1" ht="15.95" customHeight="1" x14ac:dyDescent="0.25">
      <c r="B12" s="82"/>
      <c r="C12" s="56">
        <v>0</v>
      </c>
      <c r="D12" s="57" t="b">
        <v>0</v>
      </c>
      <c r="E12" s="58" t="b">
        <f>IF(AND(D12=TRUE,D13=FALSE,D14=FALSE,D15=FALSE),C12)</f>
        <v>0</v>
      </c>
      <c r="F12" s="64">
        <v>22222222</v>
      </c>
      <c r="G12" s="60" t="s">
        <v>50</v>
      </c>
      <c r="H12" s="21"/>
    </row>
    <row r="13" spans="1:8" s="1" customFormat="1" ht="15.95" customHeight="1" x14ac:dyDescent="0.25">
      <c r="B13" s="82"/>
      <c r="C13" s="56">
        <v>0.5</v>
      </c>
      <c r="D13" s="57" t="b">
        <v>0</v>
      </c>
      <c r="E13" s="58" t="b">
        <f>IF(AND(D13=TRUE,D12=FALSE,D14=FALSE,D15=FALSE),C13)</f>
        <v>0</v>
      </c>
      <c r="F13" s="64">
        <v>111</v>
      </c>
      <c r="G13" s="60" t="s">
        <v>51</v>
      </c>
      <c r="H13" s="21"/>
    </row>
    <row r="14" spans="1:8" s="1" customFormat="1" ht="15.95" customHeight="1" x14ac:dyDescent="0.25">
      <c r="B14" s="83"/>
      <c r="C14" s="56">
        <v>1</v>
      </c>
      <c r="D14" s="57" t="b">
        <v>1</v>
      </c>
      <c r="E14" s="58">
        <f>IF(AND(D14=TRUE,D12=FALSE,D13=FALSE,D15=FALSE),C14)</f>
        <v>1</v>
      </c>
      <c r="F14" s="64" t="s">
        <v>70</v>
      </c>
      <c r="G14" s="60" t="s">
        <v>43</v>
      </c>
      <c r="H14" s="21"/>
    </row>
    <row r="15" spans="1:8" s="1" customFormat="1" ht="15.95" customHeight="1" x14ac:dyDescent="0.25">
      <c r="B15" s="84"/>
      <c r="C15" s="56">
        <v>2</v>
      </c>
      <c r="D15" s="57" t="b">
        <v>0</v>
      </c>
      <c r="E15" s="58" t="b">
        <f>IF(AND(D15=TRUE,D12=FALSE,D13=FALSE,D14=FALSE),C15)</f>
        <v>0</v>
      </c>
      <c r="F15" s="64" t="s">
        <v>70</v>
      </c>
      <c r="G15" s="60" t="s">
        <v>52</v>
      </c>
      <c r="H15" s="21"/>
    </row>
    <row r="16" spans="1:8" s="1" customFormat="1" ht="12.95" customHeight="1" x14ac:dyDescent="0.2">
      <c r="B16" s="52"/>
      <c r="C16" s="46"/>
      <c r="D16" s="18"/>
      <c r="F16" s="14">
        <f>SUM(E12:E15)</f>
        <v>1</v>
      </c>
      <c r="G16" s="119"/>
      <c r="H16" s="119"/>
    </row>
    <row r="17" spans="1:12" s="1" customFormat="1" ht="18" customHeight="1" x14ac:dyDescent="0.2">
      <c r="A17" s="107" t="s">
        <v>30</v>
      </c>
      <c r="B17" s="107"/>
      <c r="C17" s="107"/>
      <c r="D17" s="107"/>
      <c r="E17" s="107"/>
      <c r="F17" s="107"/>
      <c r="G17" s="112" t="s">
        <v>54</v>
      </c>
      <c r="H17" s="112"/>
      <c r="I17" s="2"/>
      <c r="J17" s="2"/>
      <c r="K17" s="2"/>
      <c r="L17" s="2"/>
    </row>
    <row r="18" spans="1:12" s="1" customFormat="1" ht="15.95" customHeight="1" x14ac:dyDescent="0.25">
      <c r="A18" s="110" t="s">
        <v>55</v>
      </c>
      <c r="B18" s="110"/>
      <c r="C18" s="110"/>
      <c r="D18" s="110"/>
      <c r="E18" s="110"/>
      <c r="F18" s="110"/>
      <c r="G18" s="118" t="s">
        <v>65</v>
      </c>
      <c r="H18" s="118"/>
    </row>
    <row r="19" spans="1:12" s="1" customFormat="1" ht="18.75" customHeight="1" x14ac:dyDescent="0.2">
      <c r="B19" s="82"/>
      <c r="C19" s="56">
        <v>0</v>
      </c>
      <c r="D19" s="61" t="b">
        <v>0</v>
      </c>
      <c r="E19" s="62" t="b">
        <f>IF(AND(D19=TRUE,D20=FALSE,D21=FALSE),C19)</f>
        <v>0</v>
      </c>
      <c r="F19" s="63"/>
      <c r="G19" s="117" t="s">
        <v>56</v>
      </c>
      <c r="H19" s="117"/>
    </row>
    <row r="20" spans="1:12" s="1" customFormat="1" ht="59.25" customHeight="1" x14ac:dyDescent="0.25">
      <c r="B20" s="83"/>
      <c r="C20" s="56">
        <v>0.5</v>
      </c>
      <c r="D20" s="57" t="b">
        <v>0</v>
      </c>
      <c r="E20" s="58" t="b">
        <f>IF(AND(D20=TRUE,D19=FALSE,D21=FALSE),C20)</f>
        <v>0</v>
      </c>
      <c r="F20" s="64"/>
      <c r="G20" s="117" t="s">
        <v>88</v>
      </c>
      <c r="H20" s="117"/>
    </row>
    <row r="21" spans="1:12" s="1" customFormat="1" ht="29.25" customHeight="1" x14ac:dyDescent="0.25">
      <c r="B21" s="83"/>
      <c r="C21" s="56">
        <v>1</v>
      </c>
      <c r="D21" s="57" t="b">
        <v>1</v>
      </c>
      <c r="E21" s="58">
        <f>IF(AND(D21=TRUE,D19=FALSE,D20=FALSE),C21)</f>
        <v>1</v>
      </c>
      <c r="F21" s="64"/>
      <c r="G21" s="117" t="s">
        <v>57</v>
      </c>
      <c r="H21" s="117"/>
    </row>
    <row r="22" spans="1:12" s="1" customFormat="1" ht="12.95" customHeight="1" x14ac:dyDescent="0.2">
      <c r="A22" s="21"/>
      <c r="B22" s="77"/>
      <c r="C22" s="21"/>
      <c r="D22" s="30"/>
      <c r="E22" s="21"/>
      <c r="F22" s="13">
        <f>SUM(E19:E21)</f>
        <v>1</v>
      </c>
      <c r="G22" s="121"/>
      <c r="H22" s="121"/>
    </row>
    <row r="23" spans="1:12" s="1" customFormat="1" ht="30" customHeight="1" x14ac:dyDescent="0.2">
      <c r="A23" s="107" t="s">
        <v>31</v>
      </c>
      <c r="B23" s="107"/>
      <c r="C23" s="107"/>
      <c r="D23" s="107"/>
      <c r="E23" s="107"/>
      <c r="F23" s="107"/>
      <c r="G23" s="112" t="s">
        <v>58</v>
      </c>
      <c r="H23" s="112"/>
    </row>
    <row r="24" spans="1:12" s="1" customFormat="1" ht="15.95" customHeight="1" x14ac:dyDescent="0.25">
      <c r="A24" s="110" t="s">
        <v>55</v>
      </c>
      <c r="B24" s="110"/>
      <c r="C24" s="110"/>
      <c r="D24" s="110"/>
      <c r="E24" s="110"/>
      <c r="F24" s="110"/>
      <c r="G24" s="122" t="s">
        <v>65</v>
      </c>
      <c r="H24" s="122"/>
    </row>
    <row r="25" spans="1:12" s="1" customFormat="1" ht="15.95" customHeight="1" x14ac:dyDescent="0.25">
      <c r="B25" s="82"/>
      <c r="C25" s="65">
        <v>0</v>
      </c>
      <c r="D25" s="66" t="b">
        <v>0</v>
      </c>
      <c r="E25" s="59" t="b">
        <f>IF(AND(D25=TRUE,D26=FALSE,D27=FALSE),C25)</f>
        <v>0</v>
      </c>
      <c r="F25" s="64"/>
      <c r="G25" s="124" t="s">
        <v>47</v>
      </c>
      <c r="H25" s="124"/>
    </row>
    <row r="26" spans="1:12" s="1" customFormat="1" ht="15.95" customHeight="1" x14ac:dyDescent="0.25">
      <c r="B26" s="82"/>
      <c r="C26" s="65">
        <v>0.5</v>
      </c>
      <c r="D26" s="66" t="b">
        <v>1</v>
      </c>
      <c r="E26" s="59">
        <f>IF(AND(D26=TRUE,D25=FALSE,D27=FALSE),C26)</f>
        <v>0.5</v>
      </c>
      <c r="F26" s="64"/>
      <c r="G26" s="124" t="s">
        <v>48</v>
      </c>
      <c r="H26" s="124"/>
    </row>
    <row r="27" spans="1:12" s="1" customFormat="1" ht="15.95" customHeight="1" x14ac:dyDescent="0.25">
      <c r="B27" s="83"/>
      <c r="C27" s="56">
        <v>1</v>
      </c>
      <c r="D27" s="66" t="b">
        <v>0</v>
      </c>
      <c r="E27" s="59" t="b">
        <f>IF(AND(D27=TRUE,D25=FALSE,D26=FALSE),C27)</f>
        <v>0</v>
      </c>
      <c r="F27" s="64"/>
      <c r="G27" s="124" t="s">
        <v>49</v>
      </c>
      <c r="H27" s="124"/>
    </row>
    <row r="28" spans="1:12" s="1" customFormat="1" ht="12.95" customHeight="1" x14ac:dyDescent="0.2">
      <c r="A28" s="21"/>
      <c r="B28" s="78"/>
      <c r="C28" s="43"/>
      <c r="D28" s="42"/>
      <c r="E28" s="21"/>
      <c r="F28" s="13">
        <f>SUM(E25:E27)</f>
        <v>0.5</v>
      </c>
      <c r="G28" s="123"/>
      <c r="H28" s="123"/>
    </row>
    <row r="29" spans="1:12" s="2" customFormat="1" ht="22.5" customHeight="1" x14ac:dyDescent="0.25">
      <c r="A29" s="107" t="s">
        <v>3</v>
      </c>
      <c r="B29" s="107"/>
      <c r="C29" s="107"/>
      <c r="D29" s="107"/>
      <c r="E29" s="107"/>
      <c r="F29" s="107"/>
      <c r="G29" s="112" t="s">
        <v>59</v>
      </c>
      <c r="H29" s="112"/>
    </row>
    <row r="30" spans="1:12" s="45" customFormat="1" ht="15.95" customHeight="1" x14ac:dyDescent="0.25">
      <c r="A30" s="110" t="s">
        <v>55</v>
      </c>
      <c r="B30" s="110"/>
      <c r="C30" s="110"/>
      <c r="D30" s="110"/>
      <c r="E30" s="110"/>
      <c r="F30" s="110"/>
      <c r="G30" s="120" t="s">
        <v>66</v>
      </c>
      <c r="H30" s="120"/>
    </row>
    <row r="31" spans="1:12" s="40" customFormat="1" ht="15.95" customHeight="1" x14ac:dyDescent="0.25">
      <c r="B31" s="85"/>
      <c r="C31" s="67">
        <v>0</v>
      </c>
      <c r="D31" s="68" t="b">
        <v>0</v>
      </c>
      <c r="E31" s="69" t="b">
        <f>IF(AND(D31=TRUE,D32=FALSE,D33=FALSE),C31)</f>
        <v>0</v>
      </c>
      <c r="F31" s="70"/>
      <c r="G31" s="126" t="s">
        <v>44</v>
      </c>
      <c r="H31" s="126"/>
    </row>
    <row r="32" spans="1:12" s="40" customFormat="1" ht="15.95" customHeight="1" x14ac:dyDescent="0.25">
      <c r="B32" s="85"/>
      <c r="C32" s="67">
        <v>0.5</v>
      </c>
      <c r="D32" s="68" t="b">
        <v>0</v>
      </c>
      <c r="E32" s="69" t="b">
        <f>IF(AND(D32=TRUE,D31=FALSE,D33=FALSE),C32)</f>
        <v>0</v>
      </c>
      <c r="F32" s="70"/>
      <c r="G32" s="126" t="s">
        <v>45</v>
      </c>
      <c r="H32" s="126"/>
    </row>
    <row r="33" spans="1:8" s="40" customFormat="1" ht="15.95" customHeight="1" x14ac:dyDescent="0.25">
      <c r="B33" s="85"/>
      <c r="C33" s="67">
        <v>1</v>
      </c>
      <c r="D33" s="68" t="b">
        <v>1</v>
      </c>
      <c r="E33" s="69">
        <f>IF(AND(D33=TRUE,D31=FALSE,D32=FALSE),C33)</f>
        <v>1</v>
      </c>
      <c r="F33" s="70"/>
      <c r="G33" s="126" t="s">
        <v>13</v>
      </c>
      <c r="H33" s="126"/>
    </row>
    <row r="34" spans="1:8" ht="12.95" customHeight="1" x14ac:dyDescent="0.25">
      <c r="A34" s="33"/>
      <c r="B34" s="79"/>
      <c r="C34" s="47"/>
      <c r="D34" s="48"/>
      <c r="E34" s="47"/>
      <c r="F34" s="17">
        <f>SUM(E31:E33)</f>
        <v>1</v>
      </c>
      <c r="G34" s="125"/>
      <c r="H34" s="125"/>
    </row>
    <row r="35" spans="1:8" s="2" customFormat="1" ht="25.5" customHeight="1" x14ac:dyDescent="0.25">
      <c r="A35" s="107" t="s">
        <v>46</v>
      </c>
      <c r="B35" s="107"/>
      <c r="C35" s="107"/>
      <c r="D35" s="107"/>
      <c r="E35" s="107"/>
      <c r="F35" s="107"/>
      <c r="G35" s="112" t="s">
        <v>60</v>
      </c>
      <c r="H35" s="112"/>
    </row>
    <row r="36" spans="1:8" s="44" customFormat="1" ht="14.25" customHeight="1" x14ac:dyDescent="0.25">
      <c r="A36" s="111" t="s">
        <v>55</v>
      </c>
      <c r="B36" s="111"/>
      <c r="C36" s="111"/>
      <c r="D36" s="111"/>
      <c r="E36" s="111"/>
      <c r="F36" s="111"/>
      <c r="G36" s="115" t="s">
        <v>67</v>
      </c>
      <c r="H36" s="116"/>
    </row>
    <row r="37" spans="1:8" s="40" customFormat="1" ht="15.95" customHeight="1" x14ac:dyDescent="0.25">
      <c r="B37" s="85"/>
      <c r="C37" s="71">
        <v>0</v>
      </c>
      <c r="D37" s="68" t="b">
        <v>0</v>
      </c>
      <c r="E37" s="69" t="b">
        <f>IF(AND(D37=TRUE,D38=FALSE,D39=FALSE,D40=FALSE,D41=FALSE,D42=FALSE),C37)</f>
        <v>0</v>
      </c>
      <c r="F37" s="70"/>
      <c r="G37" s="72" t="s">
        <v>74</v>
      </c>
      <c r="H37" s="72" t="s">
        <v>72</v>
      </c>
    </row>
    <row r="38" spans="1:8" s="40" customFormat="1" ht="15.95" customHeight="1" x14ac:dyDescent="0.25">
      <c r="B38" s="85"/>
      <c r="C38" s="71">
        <v>0.5</v>
      </c>
      <c r="D38" s="68" t="b">
        <v>0</v>
      </c>
      <c r="E38" s="69" t="b">
        <f>IF(AND(D38=TRUE,D37=FALSE,D39=FALSE,D40=FALSE,D41=FALSE,D42=FALSE),C38)</f>
        <v>0</v>
      </c>
      <c r="F38" s="70"/>
      <c r="G38" s="72" t="s">
        <v>76</v>
      </c>
      <c r="H38" s="72" t="s">
        <v>80</v>
      </c>
    </row>
    <row r="39" spans="1:8" s="40" customFormat="1" ht="15.95" customHeight="1" x14ac:dyDescent="0.25">
      <c r="B39" s="85"/>
      <c r="C39" s="71">
        <v>1</v>
      </c>
      <c r="D39" s="68" t="b">
        <v>0</v>
      </c>
      <c r="E39" s="69" t="b">
        <f>IF(AND(D39=TRUE,D37=FALSE,D38=FALSE,D40=FALSE,D41=FALSE,D42=FALSE),C39)</f>
        <v>0</v>
      </c>
      <c r="F39" s="70"/>
      <c r="G39" s="72" t="s">
        <v>77</v>
      </c>
      <c r="H39" s="72" t="s">
        <v>81</v>
      </c>
    </row>
    <row r="40" spans="1:8" s="40" customFormat="1" ht="15.95" customHeight="1" x14ac:dyDescent="0.25">
      <c r="B40" s="85"/>
      <c r="C40" s="71">
        <v>2</v>
      </c>
      <c r="D40" s="68" t="b">
        <v>1</v>
      </c>
      <c r="E40" s="69">
        <f>IF(AND(D40=TRUE,D37=FALSE,D38=FALSE,D39=FALSE,D41=FALSE,D42=FALSE),C40)</f>
        <v>2</v>
      </c>
      <c r="F40" s="70"/>
      <c r="G40" s="72" t="s">
        <v>78</v>
      </c>
      <c r="H40" s="72" t="s">
        <v>82</v>
      </c>
    </row>
    <row r="41" spans="1:8" s="40" customFormat="1" ht="15.95" customHeight="1" x14ac:dyDescent="0.25">
      <c r="B41" s="85"/>
      <c r="C41" s="71">
        <v>3</v>
      </c>
      <c r="D41" s="68" t="b">
        <v>0</v>
      </c>
      <c r="E41" s="69" t="b">
        <f>IF(AND(D41=TRUE,D38=FALSE,D39=FALSE,D40=FALSE,D42=FALSE,D43=FALSE),C41)</f>
        <v>0</v>
      </c>
      <c r="F41" s="70"/>
      <c r="G41" s="72" t="s">
        <v>79</v>
      </c>
      <c r="H41" s="72" t="s">
        <v>83</v>
      </c>
    </row>
    <row r="42" spans="1:8" s="40" customFormat="1" ht="15.95" customHeight="1" x14ac:dyDescent="0.25">
      <c r="B42" s="85"/>
      <c r="C42" s="71">
        <v>4</v>
      </c>
      <c r="D42" s="68" t="b">
        <v>0</v>
      </c>
      <c r="E42" s="69" t="b">
        <f>IF(AND(D42=TRUE,D37=FALSE,D38=FALSE,D39=FALSE,D40=FALSE,D41=FALSE),C42)</f>
        <v>0</v>
      </c>
      <c r="F42" s="70"/>
      <c r="G42" s="72" t="s">
        <v>75</v>
      </c>
      <c r="H42" s="72" t="s">
        <v>73</v>
      </c>
    </row>
    <row r="43" spans="1:8" ht="12.95" customHeight="1" x14ac:dyDescent="0.25">
      <c r="A43" s="33"/>
      <c r="B43" s="86"/>
      <c r="C43" s="33"/>
      <c r="D43" s="33"/>
      <c r="E43" s="33"/>
      <c r="F43" s="17">
        <f>SUM(E37:E42)</f>
        <v>2</v>
      </c>
      <c r="G43" s="33"/>
    </row>
    <row r="44" spans="1:8" ht="24.95" customHeight="1" x14ac:dyDescent="0.25">
      <c r="A44" s="108" t="s">
        <v>71</v>
      </c>
      <c r="B44" s="108"/>
      <c r="C44" s="108"/>
      <c r="D44" s="108"/>
      <c r="E44" s="108"/>
      <c r="F44" s="108"/>
      <c r="G44" s="76">
        <f>(8+SUM(F22,F16,F28,F34,F43))/100</f>
        <v>0.13500000000000001</v>
      </c>
    </row>
    <row r="45" spans="1:8" s="49" customFormat="1" ht="27" customHeight="1" x14ac:dyDescent="0.25">
      <c r="A45" s="114" t="s">
        <v>84</v>
      </c>
      <c r="B45" s="114"/>
      <c r="C45" s="114"/>
      <c r="D45" s="114"/>
      <c r="E45" s="114"/>
      <c r="F45" s="114"/>
      <c r="G45" s="73" t="s">
        <v>85</v>
      </c>
      <c r="H45" s="87" t="s">
        <v>86</v>
      </c>
    </row>
    <row r="46" spans="1:8" ht="30" customHeight="1" x14ac:dyDescent="0.25">
      <c r="A46" s="106"/>
      <c r="B46" s="106"/>
      <c r="C46" s="106"/>
      <c r="D46" s="106"/>
      <c r="E46" s="106"/>
      <c r="F46" s="106"/>
      <c r="G46" s="80"/>
      <c r="H46" s="81"/>
    </row>
    <row r="47" spans="1:8" ht="30" customHeight="1" x14ac:dyDescent="0.25">
      <c r="B47" s="109"/>
      <c r="C47" s="109"/>
      <c r="D47" s="109"/>
      <c r="E47" s="109"/>
      <c r="F47" s="109"/>
      <c r="G47" s="50"/>
      <c r="H47" s="54"/>
    </row>
    <row r="48" spans="1:8" x14ac:dyDescent="0.25">
      <c r="B48" s="53"/>
      <c r="C48" s="54"/>
      <c r="D48" s="54"/>
      <c r="E48" s="54"/>
      <c r="F48" s="54"/>
      <c r="G48" s="54"/>
      <c r="H48" s="54"/>
    </row>
  </sheetData>
  <sheetProtection algorithmName="SHA-512" hashValue="C3yXkzCO9J89vzNaCS5C6Ftf/w4w02t4K52jujKyXerUMg31EhSzv1RBz6BuARzldYmtd3dB5smbko0/svUi0Q==" saltValue="Uqa8W8ILCM16RDwAn5RVKw==" spinCount="100000" sheet="1" selectLockedCells="1"/>
  <mergeCells count="45">
    <mergeCell ref="G35:H35"/>
    <mergeCell ref="G34:H34"/>
    <mergeCell ref="G33:H33"/>
    <mergeCell ref="G32:H32"/>
    <mergeCell ref="G31:H31"/>
    <mergeCell ref="G21:H21"/>
    <mergeCell ref="G24:H24"/>
    <mergeCell ref="G28:H28"/>
    <mergeCell ref="G29:H29"/>
    <mergeCell ref="G27:H27"/>
    <mergeCell ref="G26:H26"/>
    <mergeCell ref="G25:H25"/>
    <mergeCell ref="F8:H8"/>
    <mergeCell ref="G10:H10"/>
    <mergeCell ref="F9:H9"/>
    <mergeCell ref="A11:F11"/>
    <mergeCell ref="A45:F45"/>
    <mergeCell ref="G36:H36"/>
    <mergeCell ref="A17:F17"/>
    <mergeCell ref="A10:F10"/>
    <mergeCell ref="G20:H20"/>
    <mergeCell ref="G19:H19"/>
    <mergeCell ref="G18:H18"/>
    <mergeCell ref="G17:H17"/>
    <mergeCell ref="G16:H16"/>
    <mergeCell ref="G30:H30"/>
    <mergeCell ref="G23:H23"/>
    <mergeCell ref="G22:H22"/>
    <mergeCell ref="A46:F46"/>
    <mergeCell ref="A35:F35"/>
    <mergeCell ref="A44:F44"/>
    <mergeCell ref="B47:F47"/>
    <mergeCell ref="A18:F18"/>
    <mergeCell ref="A24:F24"/>
    <mergeCell ref="A30:F30"/>
    <mergeCell ref="A36:F36"/>
    <mergeCell ref="A29:F29"/>
    <mergeCell ref="A23:F23"/>
    <mergeCell ref="B1:H1"/>
    <mergeCell ref="B2:H2"/>
    <mergeCell ref="F5:H5"/>
    <mergeCell ref="F6:H6"/>
    <mergeCell ref="F7:H7"/>
    <mergeCell ref="B3:H3"/>
    <mergeCell ref="B4:H4"/>
  </mergeCells>
  <conditionalFormatting sqref="F22 F28 F34 F43 F16">
    <cfRule type="cellIs" dxfId="0" priority="4" operator="equal">
      <formula>0</formula>
    </cfRule>
  </conditionalFormatting>
  <printOptions horizontalCentered="1"/>
  <pageMargins left="0.5" right="0.5" top="0.65687499999999999" bottom="0.5" header="0.47468749999999998" footer="0.3"/>
  <pageSetup scale="85" fitToWidth="0" fitToHeight="0" orientation="portrait" r:id="rId1"/>
  <headerFooter scaleWithDoc="0" alignWithMargins="0">
    <oddFooter>&amp;R&amp;10October 6, 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locked="0" defaultSize="0" autoFill="0" autoLine="0" autoPict="0">
                <anchor moveWithCells="1">
                  <from>
                    <xdr:col>1</xdr:col>
                    <xdr:colOff>0</xdr:colOff>
                    <xdr:row>11</xdr:row>
                    <xdr:rowOff>9525</xdr:rowOff>
                  </from>
                  <to>
                    <xdr:col>1</xdr:col>
                    <xdr:colOff>200025</xdr:colOff>
                    <xdr:row>11</xdr:row>
                    <xdr:rowOff>190500</xdr:rowOff>
                  </to>
                </anchor>
              </controlPr>
            </control>
          </mc:Choice>
        </mc:AlternateContent>
        <mc:AlternateContent xmlns:mc="http://schemas.openxmlformats.org/markup-compatibility/2006">
          <mc:Choice Requires="x14">
            <control shapeId="8194" r:id="rId5" name="Check Box 2">
              <controlPr locked="0" defaultSize="0" autoFill="0" autoLine="0" autoPict="0">
                <anchor moveWithCells="1">
                  <from>
                    <xdr:col>1</xdr:col>
                    <xdr:colOff>0</xdr:colOff>
                    <xdr:row>12</xdr:row>
                    <xdr:rowOff>0</xdr:rowOff>
                  </from>
                  <to>
                    <xdr:col>1</xdr:col>
                    <xdr:colOff>200025</xdr:colOff>
                    <xdr:row>12</xdr:row>
                    <xdr:rowOff>190500</xdr:rowOff>
                  </to>
                </anchor>
              </controlPr>
            </control>
          </mc:Choice>
        </mc:AlternateContent>
        <mc:AlternateContent xmlns:mc="http://schemas.openxmlformats.org/markup-compatibility/2006">
          <mc:Choice Requires="x14">
            <control shapeId="8195" r:id="rId6" name="Check Box 3">
              <controlPr locked="0" defaultSize="0" autoFill="0" autoLine="0" autoPict="0">
                <anchor moveWithCells="1">
                  <from>
                    <xdr:col>1</xdr:col>
                    <xdr:colOff>0</xdr:colOff>
                    <xdr:row>12</xdr:row>
                    <xdr:rowOff>180975</xdr:rowOff>
                  </from>
                  <to>
                    <xdr:col>1</xdr:col>
                    <xdr:colOff>200025</xdr:colOff>
                    <xdr:row>13</xdr:row>
                    <xdr:rowOff>180975</xdr:rowOff>
                  </to>
                </anchor>
              </controlPr>
            </control>
          </mc:Choice>
        </mc:AlternateContent>
        <mc:AlternateContent xmlns:mc="http://schemas.openxmlformats.org/markup-compatibility/2006">
          <mc:Choice Requires="x14">
            <control shapeId="8196" r:id="rId7" name="Check Box 4">
              <controlPr locked="0" defaultSize="0" autoFill="0" autoLine="0" autoPict="0">
                <anchor moveWithCells="1">
                  <from>
                    <xdr:col>1</xdr:col>
                    <xdr:colOff>0</xdr:colOff>
                    <xdr:row>25</xdr:row>
                    <xdr:rowOff>0</xdr:rowOff>
                  </from>
                  <to>
                    <xdr:col>1</xdr:col>
                    <xdr:colOff>200025</xdr:colOff>
                    <xdr:row>25</xdr:row>
                    <xdr:rowOff>180975</xdr:rowOff>
                  </to>
                </anchor>
              </controlPr>
            </control>
          </mc:Choice>
        </mc:AlternateContent>
        <mc:AlternateContent xmlns:mc="http://schemas.openxmlformats.org/markup-compatibility/2006">
          <mc:Choice Requires="x14">
            <control shapeId="8197" r:id="rId8" name="Check Box 5">
              <controlPr locked="0" defaultSize="0" autoFill="0" autoLine="0" autoPict="0">
                <anchor moveWithCells="1">
                  <from>
                    <xdr:col>1</xdr:col>
                    <xdr:colOff>0</xdr:colOff>
                    <xdr:row>24</xdr:row>
                    <xdr:rowOff>0</xdr:rowOff>
                  </from>
                  <to>
                    <xdr:col>1</xdr:col>
                    <xdr:colOff>200025</xdr:colOff>
                    <xdr:row>24</xdr:row>
                    <xdr:rowOff>190500</xdr:rowOff>
                  </to>
                </anchor>
              </controlPr>
            </control>
          </mc:Choice>
        </mc:AlternateContent>
        <mc:AlternateContent xmlns:mc="http://schemas.openxmlformats.org/markup-compatibility/2006">
          <mc:Choice Requires="x14">
            <control shapeId="8198" r:id="rId9" name="Check Box 6">
              <controlPr locked="0" defaultSize="0" autoFill="0" autoLine="0" autoPict="0">
                <anchor moveWithCells="1">
                  <from>
                    <xdr:col>1</xdr:col>
                    <xdr:colOff>0</xdr:colOff>
                    <xdr:row>26</xdr:row>
                    <xdr:rowOff>0</xdr:rowOff>
                  </from>
                  <to>
                    <xdr:col>1</xdr:col>
                    <xdr:colOff>200025</xdr:colOff>
                    <xdr:row>26</xdr:row>
                    <xdr:rowOff>180975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9525</xdr:colOff>
                    <xdr:row>19</xdr:row>
                    <xdr:rowOff>161925</xdr:rowOff>
                  </from>
                  <to>
                    <xdr:col>1</xdr:col>
                    <xdr:colOff>295275</xdr:colOff>
                    <xdr:row>19</xdr:row>
                    <xdr:rowOff>419100</xdr:rowOff>
                  </to>
                </anchor>
              </controlPr>
            </control>
          </mc:Choice>
        </mc:AlternateContent>
        <mc:AlternateContent xmlns:mc="http://schemas.openxmlformats.org/markup-compatibility/2006">
          <mc:Choice Requires="x14">
            <control shapeId="8200" r:id="rId11" name="Check Box 8">
              <controlPr locked="0" defaultSize="0" autoFill="0" autoLine="0" autoPict="0">
                <anchor moveWithCells="1">
                  <from>
                    <xdr:col>1</xdr:col>
                    <xdr:colOff>0</xdr:colOff>
                    <xdr:row>20</xdr:row>
                    <xdr:rowOff>123825</xdr:rowOff>
                  </from>
                  <to>
                    <xdr:col>1</xdr:col>
                    <xdr:colOff>200025</xdr:colOff>
                    <xdr:row>20</xdr:row>
                    <xdr:rowOff>304800</xdr:rowOff>
                  </to>
                </anchor>
              </controlPr>
            </control>
          </mc:Choice>
        </mc:AlternateContent>
        <mc:AlternateContent xmlns:mc="http://schemas.openxmlformats.org/markup-compatibility/2006">
          <mc:Choice Requires="x14">
            <control shapeId="8201" r:id="rId12" name="Check Box 9">
              <controlPr locked="0" defaultSize="0" autoFill="0" autoLine="0" autoPict="0">
                <anchor moveWithCells="1">
                  <from>
                    <xdr:col>1</xdr:col>
                    <xdr:colOff>0</xdr:colOff>
                    <xdr:row>31</xdr:row>
                    <xdr:rowOff>0</xdr:rowOff>
                  </from>
                  <to>
                    <xdr:col>1</xdr:col>
                    <xdr:colOff>200025</xdr:colOff>
                    <xdr:row>31</xdr:row>
                    <xdr:rowOff>190500</xdr:rowOff>
                  </to>
                </anchor>
              </controlPr>
            </control>
          </mc:Choice>
        </mc:AlternateContent>
        <mc:AlternateContent xmlns:mc="http://schemas.openxmlformats.org/markup-compatibility/2006">
          <mc:Choice Requires="x14">
            <control shapeId="8202" r:id="rId13" name="Check Box 10">
              <controlPr locked="0" defaultSize="0" autoFill="0" autoLine="0" autoPict="0">
                <anchor moveWithCells="1">
                  <from>
                    <xdr:col>1</xdr:col>
                    <xdr:colOff>0</xdr:colOff>
                    <xdr:row>30</xdr:row>
                    <xdr:rowOff>0</xdr:rowOff>
                  </from>
                  <to>
                    <xdr:col>1</xdr:col>
                    <xdr:colOff>200025</xdr:colOff>
                    <xdr:row>30</xdr:row>
                    <xdr:rowOff>190500</xdr:rowOff>
                  </to>
                </anchor>
              </controlPr>
            </control>
          </mc:Choice>
        </mc:AlternateContent>
        <mc:AlternateContent xmlns:mc="http://schemas.openxmlformats.org/markup-compatibility/2006">
          <mc:Choice Requires="x14">
            <control shapeId="8203" r:id="rId14" name="Check Box 11">
              <controlPr locked="0" defaultSize="0" autoFill="0" autoLine="0" autoPict="0">
                <anchor moveWithCells="1">
                  <from>
                    <xdr:col>1</xdr:col>
                    <xdr:colOff>0</xdr:colOff>
                    <xdr:row>32</xdr:row>
                    <xdr:rowOff>0</xdr:rowOff>
                  </from>
                  <to>
                    <xdr:col>1</xdr:col>
                    <xdr:colOff>200025</xdr:colOff>
                    <xdr:row>32</xdr:row>
                    <xdr:rowOff>190500</xdr:rowOff>
                  </to>
                </anchor>
              </controlPr>
            </control>
          </mc:Choice>
        </mc:AlternateContent>
        <mc:AlternateContent xmlns:mc="http://schemas.openxmlformats.org/markup-compatibility/2006">
          <mc:Choice Requires="x14">
            <control shapeId="8204" r:id="rId15" name="Check Box 12">
              <controlPr locked="0" defaultSize="0" autoFill="0" autoLine="0" autoPict="0">
                <anchor moveWithCells="1">
                  <from>
                    <xdr:col>1</xdr:col>
                    <xdr:colOff>19050</xdr:colOff>
                    <xdr:row>18</xdr:row>
                    <xdr:rowOff>47625</xdr:rowOff>
                  </from>
                  <to>
                    <xdr:col>1</xdr:col>
                    <xdr:colOff>219075</xdr:colOff>
                    <xdr:row>18</xdr:row>
                    <xdr:rowOff>219075</xdr:rowOff>
                  </to>
                </anchor>
              </controlPr>
            </control>
          </mc:Choice>
        </mc:AlternateContent>
        <mc:AlternateContent xmlns:mc="http://schemas.openxmlformats.org/markup-compatibility/2006">
          <mc:Choice Requires="x14">
            <control shapeId="8205" r:id="rId16" name="Check Box 13">
              <controlPr locked="0" defaultSize="0" autoFill="0" autoLine="0" autoPict="0">
                <anchor moveWithCells="1">
                  <from>
                    <xdr:col>1</xdr:col>
                    <xdr:colOff>0</xdr:colOff>
                    <xdr:row>37</xdr:row>
                    <xdr:rowOff>0</xdr:rowOff>
                  </from>
                  <to>
                    <xdr:col>1</xdr:col>
                    <xdr:colOff>200025</xdr:colOff>
                    <xdr:row>37</xdr:row>
                    <xdr:rowOff>190500</xdr:rowOff>
                  </to>
                </anchor>
              </controlPr>
            </control>
          </mc:Choice>
        </mc:AlternateContent>
        <mc:AlternateContent xmlns:mc="http://schemas.openxmlformats.org/markup-compatibility/2006">
          <mc:Choice Requires="x14">
            <control shapeId="8206" r:id="rId17" name="Check Box 14">
              <controlPr locked="0" defaultSize="0" autoFill="0" autoLine="0" autoPict="0">
                <anchor moveWithCells="1">
                  <from>
                    <xdr:col>1</xdr:col>
                    <xdr:colOff>0</xdr:colOff>
                    <xdr:row>36</xdr:row>
                    <xdr:rowOff>0</xdr:rowOff>
                  </from>
                  <to>
                    <xdr:col>1</xdr:col>
                    <xdr:colOff>200025</xdr:colOff>
                    <xdr:row>36</xdr:row>
                    <xdr:rowOff>190500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1</xdr:col>
                    <xdr:colOff>0</xdr:colOff>
                    <xdr:row>41</xdr:row>
                    <xdr:rowOff>0</xdr:rowOff>
                  </from>
                  <to>
                    <xdr:col>1</xdr:col>
                    <xdr:colOff>200025</xdr:colOff>
                    <xdr:row>41</xdr:row>
                    <xdr:rowOff>190500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xdr:col>
                    <xdr:colOff>0</xdr:colOff>
                    <xdr:row>38</xdr:row>
                    <xdr:rowOff>0</xdr:rowOff>
                  </from>
                  <to>
                    <xdr:col>1</xdr:col>
                    <xdr:colOff>200025</xdr:colOff>
                    <xdr:row>38</xdr:row>
                    <xdr:rowOff>190500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1</xdr:col>
                    <xdr:colOff>0</xdr:colOff>
                    <xdr:row>14</xdr:row>
                    <xdr:rowOff>0</xdr:rowOff>
                  </from>
                  <to>
                    <xdr:col>1</xdr:col>
                    <xdr:colOff>200025</xdr:colOff>
                    <xdr:row>14</xdr:row>
                    <xdr:rowOff>190500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1</xdr:col>
                    <xdr:colOff>0</xdr:colOff>
                    <xdr:row>38</xdr:row>
                    <xdr:rowOff>0</xdr:rowOff>
                  </from>
                  <to>
                    <xdr:col>1</xdr:col>
                    <xdr:colOff>200025</xdr:colOff>
                    <xdr:row>38</xdr:row>
                    <xdr:rowOff>190500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1</xdr:col>
                    <xdr:colOff>0</xdr:colOff>
                    <xdr:row>40</xdr:row>
                    <xdr:rowOff>0</xdr:rowOff>
                  </from>
                  <to>
                    <xdr:col>1</xdr:col>
                    <xdr:colOff>200025</xdr:colOff>
                    <xdr:row>40</xdr:row>
                    <xdr:rowOff>190500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1</xdr:col>
                    <xdr:colOff>0</xdr:colOff>
                    <xdr:row>39</xdr:row>
                    <xdr:rowOff>0</xdr:rowOff>
                  </from>
                  <to>
                    <xdr:col>1</xdr:col>
                    <xdr:colOff>200025</xdr:colOff>
                    <xdr:row>39</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Current (11-01-16) Version</vt:lpstr>
      <vt:lpstr>Attachment D_Oct 6, 2020</vt:lpstr>
      <vt:lpstr>'Attachment D_Oct 6, 2020'!Print_Area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Taylor</dc:creator>
  <cp:lastModifiedBy>Jeff Jones</cp:lastModifiedBy>
  <cp:lastPrinted>2020-10-06T16:45:45Z</cp:lastPrinted>
  <dcterms:created xsi:type="dcterms:W3CDTF">2012-07-31T16:35:06Z</dcterms:created>
  <dcterms:modified xsi:type="dcterms:W3CDTF">2020-10-06T16:47:23Z</dcterms:modified>
</cp:coreProperties>
</file>