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03" windowHeight="1234" activeTab="0"/>
  </bookViews>
  <sheets>
    <sheet name="PROPERTY" sheetId="1" r:id="rId1"/>
    <sheet name="EARTH MOVEMENT" sheetId="2" r:id="rId2"/>
    <sheet name="EQUIP B'DOWN" sheetId="3" r:id="rId3"/>
    <sheet name="FLOOD" sheetId="4" r:id="rId4"/>
  </sheets>
  <definedNames>
    <definedName name="_xlnm.Print_Area" localSheetId="0">'PROPERTY'!$A$1:$R$102</definedName>
    <definedName name="_xlnm.Print_Titles" localSheetId="0">'PROPERTY'!$1:$4</definedName>
  </definedNames>
  <calcPr fullCalcOnLoad="1"/>
</workbook>
</file>

<file path=xl/sharedStrings.xml><?xml version="1.0" encoding="utf-8"?>
<sst xmlns="http://schemas.openxmlformats.org/spreadsheetml/2006/main" count="740" uniqueCount="242">
  <si>
    <t>Totals</t>
  </si>
  <si>
    <t>TBR</t>
  </si>
  <si>
    <t>Water</t>
  </si>
  <si>
    <t>RETENTION</t>
  </si>
  <si>
    <t>UNDER REVIEW by VC</t>
  </si>
  <si>
    <t>DEDUCTIBLE (Maintenance)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</si>
  <si>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</si>
  <si>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</si>
  <si>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</si>
  <si>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</si>
  <si>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</si>
  <si>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</si>
  <si>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Vericlaim File #</t>
  </si>
  <si>
    <t>Carrier Claim #</t>
  </si>
  <si>
    <t>Status</t>
  </si>
  <si>
    <t>Estimated GROSS LOSS by Insured</t>
  </si>
  <si>
    <t>NET RCV LOSS</t>
  </si>
  <si>
    <t>REVIEWED / VERIFIED Gross Loss by VC</t>
  </si>
  <si>
    <t>Annual Aggregate Deductible Remaining</t>
  </si>
  <si>
    <t>Paid by State Under Aggregate Deductible</t>
  </si>
  <si>
    <t>Adjuster</t>
  </si>
  <si>
    <t>LOSSES LESS THAN DEDUCTIBLE OR NOT COVERED</t>
  </si>
  <si>
    <t>JULY 1, 2017 - JUNE 30, 2018 PROPERTY LOSSES - STATE OF TENNESSEE ($25,000 PER OCCURRENCE DEDUCTIBLE)</t>
  </si>
  <si>
    <t>2017/2018 Bordereaux / Loss Run</t>
  </si>
  <si>
    <t>Policy # 015909442</t>
  </si>
  <si>
    <t>JULY 1, 2017 - JUNE 30, 2018 FLOOD LOSSES - STATE OF TENNESSEE    ($10,000,000.00 PER OCCURRENCE DEDUCTIBLE)</t>
  </si>
  <si>
    <t>4769394483US</t>
  </si>
  <si>
    <t>TDEC</t>
  </si>
  <si>
    <t>Fall Creek Falls</t>
  </si>
  <si>
    <t>Wind</t>
  </si>
  <si>
    <t>NAS17189400</t>
  </si>
  <si>
    <t>Ken Abernathy / Steve Rop</t>
  </si>
  <si>
    <t>Henry Horton Restaurant</t>
  </si>
  <si>
    <t>Fire</t>
  </si>
  <si>
    <t>NAS17189500</t>
  </si>
  <si>
    <t>Ken Abernathy / Jason Bliven</t>
  </si>
  <si>
    <t>TN State University  NRC/Community Building</t>
  </si>
  <si>
    <t>NAS17189640</t>
  </si>
  <si>
    <t>UT</t>
  </si>
  <si>
    <t>Estabrook Hall</t>
  </si>
  <si>
    <t>NAS17189920</t>
  </si>
  <si>
    <t>DGS</t>
  </si>
  <si>
    <t>War Memorial Building</t>
  </si>
  <si>
    <t>NAS17189950</t>
  </si>
  <si>
    <t>Ken Abernathy / Josh Braden</t>
  </si>
  <si>
    <t>NAS171890430</t>
  </si>
  <si>
    <t>APSU</t>
  </si>
  <si>
    <t>Austin Peay State University - Women's Soccer Field</t>
  </si>
  <si>
    <t>Sinkhole (reported)</t>
  </si>
  <si>
    <t>NAS17190580</t>
  </si>
  <si>
    <t>Closed</t>
  </si>
  <si>
    <t>NAS17190740</t>
  </si>
  <si>
    <t>Paris Landing State Park - Cabin</t>
  </si>
  <si>
    <t>Ken Abernathy / John Kneale</t>
  </si>
  <si>
    <t>Alvin York Statue</t>
  </si>
  <si>
    <t>Vandalism</t>
  </si>
  <si>
    <t>NAS17190940</t>
  </si>
  <si>
    <t>Orange &amp; White Buildings</t>
  </si>
  <si>
    <t>Cracks in Bricks</t>
  </si>
  <si>
    <t>NAS17191430</t>
  </si>
  <si>
    <t>Wind/Water Storm</t>
  </si>
  <si>
    <t>NAS17192220</t>
  </si>
  <si>
    <t>TN State University / Multiple Buildings</t>
  </si>
  <si>
    <t>APSU / Multiple Buildings</t>
  </si>
  <si>
    <t>Mental Health</t>
  </si>
  <si>
    <t>TN Towers</t>
  </si>
  <si>
    <t>Ken Abernathy / Brad Staples</t>
  </si>
  <si>
    <t>TWRA</t>
  </si>
  <si>
    <t>Manager's Residence</t>
  </si>
  <si>
    <t>Flood/Surface Water</t>
  </si>
  <si>
    <t>NAS17192230</t>
  </si>
  <si>
    <t>TN State University</t>
  </si>
  <si>
    <t>Power Outage/Surge</t>
  </si>
  <si>
    <t>NAS17192240</t>
  </si>
  <si>
    <t>Citizens Plaza</t>
  </si>
  <si>
    <t>Dabney Buehler Building</t>
  </si>
  <si>
    <t>NAS17193920</t>
  </si>
  <si>
    <t>Rachel Jackson Building</t>
  </si>
  <si>
    <t>Martin Campus - University Village Apartments</t>
  </si>
  <si>
    <t>NAS17195700</t>
  </si>
  <si>
    <t>Ken Abernathy / Mike Fincher</t>
  </si>
  <si>
    <t>TN Tech University - Bryan Fine Arts Building</t>
  </si>
  <si>
    <t>NAS17195870</t>
  </si>
  <si>
    <t>Austin Peay State University - Hannum Street</t>
  </si>
  <si>
    <t>NAS17195890</t>
  </si>
  <si>
    <t>NAS17195900</t>
  </si>
  <si>
    <t>NAS17196150</t>
  </si>
  <si>
    <t>NAS17196170</t>
  </si>
  <si>
    <t>Ken Abernathy / JD Murphy</t>
  </si>
  <si>
    <t>TN State University / Ford Apartments</t>
  </si>
  <si>
    <t>NAS17195250</t>
  </si>
  <si>
    <t>NAS17195360</t>
  </si>
  <si>
    <t>NAS17195690</t>
  </si>
  <si>
    <t>Middle TN State University - Baseball Stadium</t>
  </si>
  <si>
    <t>University of Memphis - Ray Herzog Building</t>
  </si>
  <si>
    <t>Water/Mold</t>
  </si>
  <si>
    <t>Withdrawn by UT as no coverage was provided for construction defects.</t>
  </si>
  <si>
    <t>Withdrawn as less than deductible</t>
  </si>
  <si>
    <t>TN State University / Softball Facility</t>
  </si>
  <si>
    <t>James K. Polk Office Building</t>
  </si>
  <si>
    <t>NAS17196650</t>
  </si>
  <si>
    <t>Vehicle</t>
  </si>
  <si>
    <t>Roan Mountain State Park - Bridges</t>
  </si>
  <si>
    <t>Flooding</t>
  </si>
  <si>
    <t>Austin Peay State University - Fort Campbell Center</t>
  </si>
  <si>
    <t>NAS17197330</t>
  </si>
  <si>
    <t>NAS17197340</t>
  </si>
  <si>
    <t>UT Martin - University Village Apartments Building H</t>
  </si>
  <si>
    <t>Cedars of Lebanon State Park</t>
  </si>
  <si>
    <t>Lightning</t>
  </si>
  <si>
    <t>NAS17197610</t>
  </si>
  <si>
    <t>Joint Insitute for Advanced Materials</t>
  </si>
  <si>
    <t>Power Disruption/Research Loss</t>
  </si>
  <si>
    <t>NAS17197770</t>
  </si>
  <si>
    <t>Safety / Warf Hall</t>
  </si>
  <si>
    <t>NAS17197840</t>
  </si>
  <si>
    <t>Governor's Residence</t>
  </si>
  <si>
    <t>NAS17198720</t>
  </si>
  <si>
    <t>Ken Abernathy</t>
  </si>
  <si>
    <t>Multiple</t>
  </si>
  <si>
    <t>Freeze / Water</t>
  </si>
  <si>
    <t>NAS17200280</t>
  </si>
  <si>
    <t>NAS17200290</t>
  </si>
  <si>
    <t>TDOC</t>
  </si>
  <si>
    <t>Riverbend Maximum Security</t>
  </si>
  <si>
    <t>NAS18200340</t>
  </si>
  <si>
    <t>NAS18200470</t>
  </si>
  <si>
    <t>APSU Freezes</t>
  </si>
  <si>
    <t>MTSU Freezes</t>
  </si>
  <si>
    <t>ETSU Freezes</t>
  </si>
  <si>
    <t>TSU Freezes</t>
  </si>
  <si>
    <t>Knoxville Freezes</t>
  </si>
  <si>
    <t xml:space="preserve">UT </t>
  </si>
  <si>
    <t>Chattanooga Freezes</t>
  </si>
  <si>
    <t>DIDD</t>
  </si>
  <si>
    <t>Middle TN Freezes</t>
  </si>
  <si>
    <t>East TN Freezes</t>
  </si>
  <si>
    <t>Fall Creek Falls Freezes</t>
  </si>
  <si>
    <t>Meeman Shelby Freezes</t>
  </si>
  <si>
    <t>Pickwick Landing Freezes</t>
  </si>
  <si>
    <t>TN Correctional Academy Freezes</t>
  </si>
  <si>
    <t>CAT 1811 January 3-6, 2018 Freezes</t>
  </si>
  <si>
    <t>Turney Center - Unit 6 Freezes</t>
  </si>
  <si>
    <t>DCS</t>
  </si>
  <si>
    <t>Woodland Hills / Gateway to Youth Develoment</t>
  </si>
  <si>
    <t>Neyland Biology Annex</t>
  </si>
  <si>
    <t>TN Bureau of Investigation - Knoxville</t>
  </si>
  <si>
    <t>TN State University - Goodwill Manor</t>
  </si>
  <si>
    <t>TO Fuller State Park</t>
  </si>
  <si>
    <t>Taylor Law Building</t>
  </si>
  <si>
    <t>Water Damage</t>
  </si>
  <si>
    <t>NAS18201560</t>
  </si>
  <si>
    <t>NAS18201890</t>
  </si>
  <si>
    <t>NAS18201990</t>
  </si>
  <si>
    <t>NAS18202000</t>
  </si>
  <si>
    <t>Martin Freezes</t>
  </si>
  <si>
    <t>TN College of Applied Technology - Nashville</t>
  </si>
  <si>
    <t>NAS18202640</t>
  </si>
  <si>
    <t>Memphis Freezes</t>
  </si>
  <si>
    <t>Strong Hall</t>
  </si>
  <si>
    <t>NAS18203880</t>
  </si>
  <si>
    <t>TDB</t>
  </si>
  <si>
    <t>Andy Holt Ave</t>
  </si>
  <si>
    <t>Reported Sinkhole (TBD)</t>
  </si>
  <si>
    <t>NAS18204410</t>
  </si>
  <si>
    <t>Over Pressure Event</t>
  </si>
  <si>
    <t>NAS18204610</t>
  </si>
  <si>
    <t>Austin Peay State University - Multiple Buildings</t>
  </si>
  <si>
    <t>Tornado / CAT</t>
  </si>
  <si>
    <t>Space Institute - Propulsion Lab</t>
  </si>
  <si>
    <t>Space Institute - Laser</t>
  </si>
  <si>
    <t>Lightning or Power Surge</t>
  </si>
  <si>
    <t>NAS18204950</t>
  </si>
  <si>
    <t>NAS18205090</t>
  </si>
  <si>
    <t>NAS18204380</t>
  </si>
  <si>
    <t xml:space="preserve">TSU - Sewage Line Breaks </t>
  </si>
  <si>
    <t>TBD</t>
  </si>
  <si>
    <t>NAS18206140</t>
  </si>
  <si>
    <t xml:space="preserve">Ken Abernathy </t>
  </si>
  <si>
    <t>Claxton Education Building</t>
  </si>
  <si>
    <t>Plant BioTech Lab</t>
  </si>
  <si>
    <t>NAS18206600</t>
  </si>
  <si>
    <t>NAS18207230</t>
  </si>
  <si>
    <t>Middle TN State University - Business &amp; Aerospace Building</t>
  </si>
  <si>
    <t>Middle TN State University - Scarlett Commons</t>
  </si>
  <si>
    <t>NAS18207410</t>
  </si>
  <si>
    <t>NAS18207420</t>
  </si>
  <si>
    <t>Withdrawn by UT - late reporting/insufficient documentation.</t>
  </si>
  <si>
    <t>DHS</t>
  </si>
  <si>
    <t>Tipton County Dept of Health Services</t>
  </si>
  <si>
    <t>UT Memphis Cancer Research Facility</t>
  </si>
  <si>
    <t>Vandalism / Water Damage</t>
  </si>
  <si>
    <t>NAS18208640</t>
  </si>
  <si>
    <t>NAS18208860</t>
  </si>
  <si>
    <t>NAS18208990</t>
  </si>
  <si>
    <t>TN State / Watson Hall</t>
  </si>
  <si>
    <t>NAS18208870</t>
  </si>
  <si>
    <t>NWCX - Industrial Building</t>
  </si>
  <si>
    <t>Wind Damage</t>
  </si>
  <si>
    <t>NAS18209680</t>
  </si>
  <si>
    <t>Austin Peay Building</t>
  </si>
  <si>
    <t>NAS18211970</t>
  </si>
  <si>
    <t>UTC - Boling Apartments</t>
  </si>
  <si>
    <t>NAS18213400</t>
  </si>
  <si>
    <t>Ellington Hall</t>
  </si>
  <si>
    <t>NAS18213890</t>
  </si>
  <si>
    <t>TN State University / Band Room</t>
  </si>
  <si>
    <t>MTSU Swine Farm Extension</t>
  </si>
  <si>
    <t>Pat Summitt Drive / Parking Garage</t>
  </si>
  <si>
    <t>Tims Ford State Park / Swimming Pool Restrooms</t>
  </si>
  <si>
    <t>Fall Creek Falls State Park</t>
  </si>
  <si>
    <t>Columbia State Community College</t>
  </si>
  <si>
    <t>UT Chattanooga</t>
  </si>
  <si>
    <t>MTSU Parking Garage</t>
  </si>
  <si>
    <t>Vehicle Damage to Property</t>
  </si>
  <si>
    <t>Storm / Lightning</t>
  </si>
  <si>
    <t>NAS18214650</t>
  </si>
  <si>
    <t>NAS18214970</t>
  </si>
  <si>
    <t>NAS18214990</t>
  </si>
  <si>
    <t>NAS18215170</t>
  </si>
  <si>
    <t>NAS18215470</t>
  </si>
  <si>
    <t>NAS18215680</t>
  </si>
  <si>
    <t>NAS18215710</t>
  </si>
  <si>
    <t>Sewage Line Failures</t>
  </si>
  <si>
    <t>TN School for the Deaf</t>
  </si>
  <si>
    <t>Wind/Lightning Damage</t>
  </si>
  <si>
    <t xml:space="preserve">Tims Ford State Park  </t>
  </si>
  <si>
    <t xml:space="preserve">SERF Building </t>
  </si>
  <si>
    <t>NAS18215880</t>
  </si>
  <si>
    <t>TN State University - New Residents Center</t>
  </si>
  <si>
    <t>NAS18216240</t>
  </si>
  <si>
    <t>Closed as less than deductible</t>
  </si>
  <si>
    <t>Installation Defect</t>
  </si>
  <si>
    <t>Not covered</t>
  </si>
  <si>
    <t xml:space="preserve">Equipment Breakdown </t>
  </si>
  <si>
    <t>Withdrawn by TSU</t>
  </si>
  <si>
    <t>JULY 1, 2017 - JUNE 30, 2018 EQUIPMENT BREAKDOWN LOSSES - STATE OF TENNESSEE    ($10,000.00 PER OCCURRENCE DEDUCTIBLE)</t>
  </si>
  <si>
    <t>N/A</t>
  </si>
  <si>
    <t>War Memorial</t>
  </si>
  <si>
    <t>NAS19235770</t>
  </si>
  <si>
    <t>JULY 1, 2017 - JUNE 30, 2018 EARTH MOVEMENT LOSSES - STATE OF TENNESSEE    ($10,000,000.00 PER OCCURRENCE DEDUCTIBLE / $25,000.00 AGENCY DEDUCTIBLE)</t>
  </si>
  <si>
    <t>Date: 2/8/22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</si>
</sst>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</numFmts>
  <fonts count="7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1"/>
      <color indexed="56"/>
      <name val="Arial Black"/>
      <family val="2"/>
    </font>
    <font>
      <b/>
      <sz val="10"/>
      <color indexed="56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10"/>
      <name val="Arial"/>
      <family val="2"/>
    </font>
    <font>
      <sz val="12"/>
      <color indexed="12"/>
      <name val="Book Antiqua"/>
      <family val="1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b/>
      <sz val="11"/>
      <color rgb="FF002060"/>
      <name val="Arial Black"/>
      <family val="2"/>
    </font>
    <font>
      <b/>
      <sz val="10"/>
      <color rgb="FF00206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1"/>
      <color rgb="FFFF0000"/>
      <name val="Arial"/>
      <family val="2"/>
    </font>
    <font>
      <sz val="12"/>
      <color rgb="FF0000FF"/>
      <name val="Book Antiqua"/>
      <family val="1"/>
    </font>
    <font>
      <sz val="1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center"/>
    </xf>
    <xf numFmtId="7" fontId="7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7" fontId="6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1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7" fontId="5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4" fontId="3" fillId="34" borderId="0" xfId="0" applyNumberFormat="1" applyFont="1" applyFill="1" applyAlignment="1">
      <alignment/>
    </xf>
    <xf numFmtId="7" fontId="3" fillId="34" borderId="0" xfId="0" applyNumberFormat="1" applyFont="1" applyFill="1" applyAlignment="1">
      <alignment/>
    </xf>
    <xf numFmtId="44" fontId="7" fillId="0" borderId="0" xfId="53" applyFont="1" applyAlignment="1">
      <alignment/>
    </xf>
    <xf numFmtId="44" fontId="63" fillId="0" borderId="0" xfId="53" applyFont="1" applyAlignment="1">
      <alignment/>
    </xf>
    <xf numFmtId="44" fontId="64" fillId="0" borderId="0" xfId="0" applyNumberFormat="1" applyFont="1" applyAlignment="1">
      <alignment/>
    </xf>
    <xf numFmtId="44" fontId="64" fillId="0" borderId="0" xfId="0" applyNumberFormat="1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44" fontId="6" fillId="0" borderId="0" xfId="53" applyFont="1" applyAlignment="1">
      <alignment/>
    </xf>
    <xf numFmtId="1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4" fontId="6" fillId="33" borderId="0" xfId="53" applyFont="1" applyFill="1" applyAlignment="1">
      <alignment/>
    </xf>
    <xf numFmtId="44" fontId="6" fillId="33" borderId="0" xfId="53" applyFont="1" applyFill="1" applyAlignment="1">
      <alignment/>
    </xf>
    <xf numFmtId="7" fontId="8" fillId="33" borderId="0" xfId="0" applyNumberFormat="1" applyFont="1" applyFill="1" applyAlignment="1">
      <alignment/>
    </xf>
    <xf numFmtId="7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left" wrapText="1"/>
    </xf>
    <xf numFmtId="44" fontId="66" fillId="0" borderId="10" xfId="53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14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7" fontId="6" fillId="33" borderId="11" xfId="0" applyNumberFormat="1" applyFont="1" applyFill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44" fontId="66" fillId="0" borderId="0" xfId="53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64" fillId="7" borderId="0" xfId="0" applyNumberFormat="1" applyFont="1" applyFill="1" applyAlignment="1">
      <alignment horizontal="center" vertical="center"/>
    </xf>
    <xf numFmtId="44" fontId="7" fillId="35" borderId="0" xfId="53" applyFont="1" applyFill="1" applyAlignment="1">
      <alignment horizontal="center" vertical="center"/>
    </xf>
    <xf numFmtId="14" fontId="7" fillId="35" borderId="0" xfId="0" applyNumberFormat="1" applyFont="1" applyFill="1" applyAlignment="1">
      <alignment horizontal="center" vertical="center"/>
    </xf>
    <xf numFmtId="44" fontId="7" fillId="0" borderId="0" xfId="53" applyFont="1" applyAlignment="1">
      <alignment horizontal="center" vertical="center"/>
    </xf>
    <xf numFmtId="44" fontId="63" fillId="0" borderId="0" xfId="53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7" fontId="2" fillId="33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14" fontId="0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44" fontId="10" fillId="33" borderId="0" xfId="0" applyNumberFormat="1" applyFont="1" applyFill="1" applyAlignment="1">
      <alignment/>
    </xf>
    <xf numFmtId="44" fontId="7" fillId="0" borderId="0" xfId="0" applyNumberFormat="1" applyFont="1" applyAlignment="1">
      <alignment/>
    </xf>
    <xf numFmtId="44" fontId="6" fillId="33" borderId="11" xfId="0" applyNumberFormat="1" applyFont="1" applyFill="1" applyBorder="1" applyAlignment="1">
      <alignment horizontal="center" wrapText="1"/>
    </xf>
    <xf numFmtId="44" fontId="3" fillId="34" borderId="0" xfId="0" applyNumberFormat="1" applyFont="1" applyFill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9" fillId="33" borderId="0" xfId="0" applyNumberFormat="1" applyFont="1" applyFill="1" applyAlignment="1">
      <alignment/>
    </xf>
    <xf numFmtId="44" fontId="1" fillId="33" borderId="11" xfId="0" applyNumberFormat="1" applyFont="1" applyFill="1" applyBorder="1" applyAlignment="1">
      <alignment horizontal="center" wrapText="1"/>
    </xf>
    <xf numFmtId="44" fontId="67" fillId="0" borderId="10" xfId="53" applyFont="1" applyBorder="1" applyAlignment="1">
      <alignment horizontal="right" vertical="center"/>
    </xf>
    <xf numFmtId="44" fontId="68" fillId="0" borderId="0" xfId="44" applyFont="1" applyAlignment="1">
      <alignment/>
    </xf>
    <xf numFmtId="44" fontId="0" fillId="0" borderId="0" xfId="44" applyFont="1" applyAlignment="1">
      <alignment/>
    </xf>
    <xf numFmtId="44" fontId="69" fillId="0" borderId="0" xfId="44" applyFont="1" applyAlignment="1">
      <alignment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/>
    </xf>
    <xf numFmtId="44" fontId="6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44" fontId="3" fillId="0" borderId="0" xfId="53" applyFont="1" applyAlignment="1">
      <alignment horizontal="center" vertical="center"/>
    </xf>
    <xf numFmtId="44" fontId="71" fillId="0" borderId="0" xfId="53" applyFont="1" applyAlignment="1">
      <alignment horizontal="center" vertical="center"/>
    </xf>
    <xf numFmtId="0" fontId="72" fillId="0" borderId="0" xfId="0" applyFont="1" applyAlignment="1">
      <alignment/>
    </xf>
    <xf numFmtId="0" fontId="3" fillId="36" borderId="0" xfId="0" applyFont="1" applyFill="1" applyAlignment="1">
      <alignment horizontal="center" vertical="center" wrapText="1"/>
    </xf>
    <xf numFmtId="14" fontId="7" fillId="36" borderId="0" xfId="0" applyNumberFormat="1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 wrapText="1"/>
    </xf>
    <xf numFmtId="44" fontId="7" fillId="36" borderId="0" xfId="53" applyFont="1" applyFill="1" applyAlignment="1">
      <alignment horizontal="center" vertical="center"/>
    </xf>
    <xf numFmtId="44" fontId="63" fillId="36" borderId="0" xfId="53" applyFont="1" applyFill="1" applyAlignment="1">
      <alignment horizontal="center" vertical="center"/>
    </xf>
    <xf numFmtId="0" fontId="72" fillId="36" borderId="0" xfId="0" applyFont="1" applyFill="1" applyAlignment="1">
      <alignment/>
    </xf>
    <xf numFmtId="0" fontId="7" fillId="3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4" fontId="0" fillId="0" borderId="0" xfId="53" applyFont="1" applyAlignment="1">
      <alignment horizontal="center" vertical="center"/>
    </xf>
    <xf numFmtId="44" fontId="69" fillId="0" borderId="0" xfId="53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44" fontId="68" fillId="0" borderId="0" xfId="0" applyNumberFormat="1" applyFont="1" applyAlignment="1">
      <alignment horizontal="center" vertical="center"/>
    </xf>
    <xf numFmtId="44" fontId="6" fillId="35" borderId="0" xfId="53" applyFont="1" applyFill="1" applyAlignment="1">
      <alignment/>
    </xf>
    <xf numFmtId="44" fontId="64" fillId="7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 vertical="center"/>
    </xf>
    <xf numFmtId="44" fontId="7" fillId="11" borderId="0" xfId="53" applyFont="1" applyFill="1" applyAlignment="1">
      <alignment horizontal="center" vertical="center"/>
    </xf>
    <xf numFmtId="44" fontId="63" fillId="11" borderId="0" xfId="53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 wrapText="1"/>
    </xf>
    <xf numFmtId="14" fontId="7" fillId="11" borderId="0" xfId="0" applyNumberFormat="1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0" fontId="72" fillId="11" borderId="0" xfId="0" applyFont="1" applyFill="1" applyAlignment="1">
      <alignment/>
    </xf>
    <xf numFmtId="0" fontId="7" fillId="11" borderId="0" xfId="0" applyFont="1" applyFill="1" applyAlignment="1">
      <alignment horizontal="center" vertical="center"/>
    </xf>
    <xf numFmtId="0" fontId="72" fillId="11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4" fontId="7" fillId="0" borderId="0" xfId="53" applyFont="1" applyFill="1" applyAlignment="1">
      <alignment horizontal="center" vertical="center"/>
    </xf>
    <xf numFmtId="44" fontId="63" fillId="0" borderId="0" xfId="53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4" fontId="7" fillId="35" borderId="0" xfId="53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1" fillId="11" borderId="0" xfId="0" applyFont="1" applyFill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zoomScale="60" zoomScaleNormal="60" zoomScaleSheetLayoutView="100" zoomScalePageLayoutView="0" workbookViewId="0" topLeftCell="A37">
      <selection activeCell="J59" sqref="J59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15.28125" style="2" customWidth="1"/>
    <col min="4" max="4" width="15.7109375" style="2" customWidth="1"/>
    <col min="5" max="5" width="25.7109375" style="0" customWidth="1"/>
    <col min="6" max="6" width="23.8515625" style="0" customWidth="1"/>
    <col min="7" max="7" width="20.00390625" style="0" customWidth="1"/>
    <col min="8" max="8" width="23.140625" style="3" customWidth="1"/>
    <col min="9" max="9" width="20.7109375" style="3" customWidth="1"/>
    <col min="10" max="10" width="24.7109375" style="3" customWidth="1"/>
    <col min="11" max="11" width="20.421875" style="0" bestFit="1" customWidth="1"/>
    <col min="12" max="12" width="17.28125" style="3" customWidth="1"/>
    <col min="13" max="13" width="21.28125" style="0" customWidth="1"/>
    <col min="14" max="14" width="8.00390625" style="3" customWidth="1"/>
    <col min="15" max="15" width="18.7109375" style="0" customWidth="1"/>
    <col min="16" max="16" width="15.421875" style="0" customWidth="1"/>
    <col min="17" max="17" width="10.8515625" style="0" customWidth="1"/>
    <col min="18" max="18" width="20.57421875" style="0" customWidth="1"/>
    <col min="19" max="19" width="17.421875" style="0" customWidth="1"/>
    <col min="20" max="20" width="3.00390625" style="0" customWidth="1"/>
    <col min="21" max="21" width="46.28125" style="0" customWidth="1"/>
  </cols>
  <sheetData>
    <row r="1" spans="1:18" s="12" customFormat="1" ht="21" customHeight="1">
      <c r="A1" s="30" t="s">
        <v>22</v>
      </c>
      <c r="B1" s="31"/>
      <c r="C1" s="32"/>
      <c r="D1" s="32"/>
      <c r="E1" s="31"/>
      <c r="F1" s="31"/>
      <c r="G1" s="31"/>
      <c r="H1" s="33"/>
      <c r="I1" s="34" t="s">
        <v>23</v>
      </c>
      <c r="J1" s="34"/>
      <c r="K1" s="31"/>
      <c r="L1" s="34" t="s">
        <v>24</v>
      </c>
      <c r="M1" s="31"/>
      <c r="N1" s="33"/>
      <c r="O1" s="31"/>
      <c r="P1" s="31"/>
      <c r="Q1" s="31"/>
      <c r="R1" s="31"/>
    </row>
    <row r="2" spans="1:22" ht="14.25" thickBot="1">
      <c r="A2" s="5"/>
      <c r="B2" s="5"/>
      <c r="C2" s="6"/>
      <c r="D2" s="6"/>
      <c r="E2" s="5"/>
      <c r="F2" s="5"/>
      <c r="G2" s="5"/>
      <c r="H2" s="7"/>
      <c r="I2" s="7"/>
      <c r="J2" s="7"/>
      <c r="K2" s="5"/>
      <c r="L2" s="7"/>
      <c r="M2" s="5"/>
      <c r="N2" s="7"/>
      <c r="O2" s="5"/>
      <c r="P2" s="5"/>
      <c r="Q2" s="5"/>
      <c r="R2" s="5"/>
      <c r="S2" s="5"/>
      <c r="T2" s="5"/>
      <c r="U2" s="5"/>
      <c r="V2" s="5"/>
    </row>
    <row r="3" spans="1:21" s="1" customFormat="1" ht="87" customHeight="1" thickBot="1">
      <c r="A3" s="55" t="s">
        <v>6</v>
      </c>
      <c r="B3" s="55" t="s">
        <v>7</v>
      </c>
      <c r="C3" s="56" t="s">
        <v>8</v>
      </c>
      <c r="D3" s="57" t="s">
        <v>9</v>
      </c>
      <c r="E3" s="58" t="s">
        <v>15</v>
      </c>
      <c r="F3" s="58" t="s">
        <v>4</v>
      </c>
      <c r="G3" s="58" t="s">
        <v>17</v>
      </c>
      <c r="H3" s="58" t="s">
        <v>5</v>
      </c>
      <c r="I3" s="58" t="s">
        <v>16</v>
      </c>
      <c r="J3" s="57" t="s">
        <v>18</v>
      </c>
      <c r="K3" s="58" t="s">
        <v>19</v>
      </c>
      <c r="L3" s="57" t="s">
        <v>10</v>
      </c>
      <c r="M3" s="70" t="s">
        <v>11</v>
      </c>
      <c r="N3" s="57" t="s">
        <v>10</v>
      </c>
      <c r="O3" s="57" t="s">
        <v>13</v>
      </c>
      <c r="P3" s="57" t="s">
        <v>12</v>
      </c>
      <c r="Q3" s="57" t="s">
        <v>14</v>
      </c>
      <c r="R3" s="57" t="s">
        <v>20</v>
      </c>
      <c r="S3" s="4"/>
      <c r="T3" s="4"/>
      <c r="U3" s="4"/>
    </row>
    <row r="4" spans="1:21" ht="18.75" customHeight="1" thickBot="1">
      <c r="A4" s="35"/>
      <c r="B4" s="35"/>
      <c r="C4" s="36"/>
      <c r="D4" s="35"/>
      <c r="E4" s="37"/>
      <c r="F4" s="37"/>
      <c r="G4" s="37"/>
      <c r="H4" s="37"/>
      <c r="I4" s="37"/>
      <c r="J4" s="54">
        <v>7500000</v>
      </c>
      <c r="K4" s="37"/>
      <c r="L4" s="36"/>
      <c r="M4" s="37"/>
      <c r="N4" s="35"/>
      <c r="O4" s="35"/>
      <c r="P4" s="35"/>
      <c r="Q4" s="35"/>
      <c r="R4" s="35"/>
      <c r="S4" s="5"/>
      <c r="T4" s="5"/>
      <c r="U4" s="5"/>
    </row>
    <row r="5" spans="1:21" ht="14.25" customHeight="1">
      <c r="A5" s="5"/>
      <c r="B5" s="5"/>
      <c r="C5" s="6"/>
      <c r="D5" s="5"/>
      <c r="E5" s="7"/>
      <c r="F5" s="7"/>
      <c r="G5" s="7"/>
      <c r="H5" s="7"/>
      <c r="I5" s="7"/>
      <c r="J5" s="60"/>
      <c r="K5" s="7"/>
      <c r="L5" s="6"/>
      <c r="M5" s="7"/>
      <c r="N5" s="5"/>
      <c r="O5" s="5"/>
      <c r="P5" s="5"/>
      <c r="Q5" s="5"/>
      <c r="R5" s="5"/>
      <c r="S5" s="5"/>
      <c r="T5" s="5"/>
      <c r="U5" s="5"/>
    </row>
    <row r="6" spans="1:21" ht="30" customHeight="1">
      <c r="A6" s="61" t="s">
        <v>27</v>
      </c>
      <c r="B6" s="61" t="s">
        <v>28</v>
      </c>
      <c r="C6" s="98">
        <v>42917</v>
      </c>
      <c r="D6" s="61" t="s">
        <v>29</v>
      </c>
      <c r="E6" s="99">
        <v>29562.6</v>
      </c>
      <c r="F6" s="99">
        <v>0</v>
      </c>
      <c r="G6" s="99">
        <v>29562.24</v>
      </c>
      <c r="H6" s="100">
        <v>-25000</v>
      </c>
      <c r="I6" s="67">
        <f aca="true" t="shared" si="0" ref="I6:I24">(G6+H6)</f>
        <v>4562.240000000002</v>
      </c>
      <c r="J6" s="64">
        <f>J4-K6</f>
        <v>7495437.76</v>
      </c>
      <c r="K6" s="65">
        <f>I6</f>
        <v>4562.240000000002</v>
      </c>
      <c r="L6" s="66">
        <v>43042</v>
      </c>
      <c r="M6" s="67"/>
      <c r="N6" s="67"/>
      <c r="O6" s="101" t="s">
        <v>26</v>
      </c>
      <c r="P6" s="62" t="s">
        <v>30</v>
      </c>
      <c r="Q6" s="62" t="s">
        <v>50</v>
      </c>
      <c r="R6" s="63" t="s">
        <v>31</v>
      </c>
      <c r="S6" s="127"/>
      <c r="T6" s="5"/>
      <c r="U6" s="5"/>
    </row>
    <row r="7" spans="1:21" ht="30" customHeight="1">
      <c r="A7" s="61" t="s">
        <v>27</v>
      </c>
      <c r="B7" s="61" t="s">
        <v>32</v>
      </c>
      <c r="C7" s="98">
        <v>42936</v>
      </c>
      <c r="D7" s="61" t="s">
        <v>33</v>
      </c>
      <c r="E7" s="99">
        <v>93694.02</v>
      </c>
      <c r="F7" s="99">
        <v>0</v>
      </c>
      <c r="G7" s="99">
        <v>93694.02</v>
      </c>
      <c r="H7" s="100">
        <v>-25000</v>
      </c>
      <c r="I7" s="67">
        <f t="shared" si="0"/>
        <v>68694.02</v>
      </c>
      <c r="J7" s="64">
        <f aca="true" t="shared" si="1" ref="J7:J24">J6-K7</f>
        <v>7426743.74</v>
      </c>
      <c r="K7" s="65">
        <v>68694.02</v>
      </c>
      <c r="L7" s="66">
        <v>43139</v>
      </c>
      <c r="M7" s="67"/>
      <c r="N7" s="67"/>
      <c r="O7" s="101" t="s">
        <v>26</v>
      </c>
      <c r="P7" s="62" t="s">
        <v>34</v>
      </c>
      <c r="Q7" s="62" t="s">
        <v>50</v>
      </c>
      <c r="R7" s="63" t="s">
        <v>35</v>
      </c>
      <c r="S7" s="5"/>
      <c r="T7" s="5"/>
      <c r="U7" s="5"/>
    </row>
    <row r="8" spans="1:21" ht="45" customHeight="1">
      <c r="A8" s="61" t="s">
        <v>38</v>
      </c>
      <c r="B8" s="61" t="s">
        <v>39</v>
      </c>
      <c r="C8" s="69">
        <v>42944</v>
      </c>
      <c r="D8" s="62" t="s">
        <v>2</v>
      </c>
      <c r="E8" s="67">
        <v>97256.29</v>
      </c>
      <c r="F8" s="67">
        <v>-4291.84</v>
      </c>
      <c r="G8" s="67">
        <v>92964.45</v>
      </c>
      <c r="H8" s="68">
        <v>-25000</v>
      </c>
      <c r="I8" s="67">
        <f t="shared" si="0"/>
        <v>67964.45</v>
      </c>
      <c r="J8" s="64">
        <f t="shared" si="1"/>
        <v>7358779.29</v>
      </c>
      <c r="K8" s="65">
        <v>67964.45</v>
      </c>
      <c r="L8" s="66">
        <v>43049</v>
      </c>
      <c r="M8" s="67"/>
      <c r="N8" s="67"/>
      <c r="O8" s="101" t="s">
        <v>26</v>
      </c>
      <c r="P8" s="62" t="s">
        <v>40</v>
      </c>
      <c r="Q8" s="62" t="s">
        <v>50</v>
      </c>
      <c r="R8" s="63" t="s">
        <v>31</v>
      </c>
      <c r="S8" s="5"/>
      <c r="T8" s="5"/>
      <c r="U8" s="5"/>
    </row>
    <row r="9" spans="1:21" ht="27.75">
      <c r="A9" s="61" t="s">
        <v>27</v>
      </c>
      <c r="B9" s="61" t="s">
        <v>52</v>
      </c>
      <c r="C9" s="69">
        <v>42963</v>
      </c>
      <c r="D9" s="63" t="s">
        <v>33</v>
      </c>
      <c r="E9" s="67">
        <v>150815.08</v>
      </c>
      <c r="F9" s="67">
        <v>0</v>
      </c>
      <c r="G9" s="67">
        <f>E9</f>
        <v>150815.08</v>
      </c>
      <c r="H9" s="68">
        <v>-25000</v>
      </c>
      <c r="I9" s="67">
        <f t="shared" si="0"/>
        <v>125815.07999999999</v>
      </c>
      <c r="J9" s="64">
        <f t="shared" si="1"/>
        <v>7232964.21</v>
      </c>
      <c r="K9" s="65">
        <f>I9</f>
        <v>125815.07999999999</v>
      </c>
      <c r="L9" s="66">
        <v>43373</v>
      </c>
      <c r="M9" s="67"/>
      <c r="N9" s="67"/>
      <c r="O9" s="101" t="s">
        <v>26</v>
      </c>
      <c r="P9" s="62" t="s">
        <v>51</v>
      </c>
      <c r="Q9" s="62" t="s">
        <v>50</v>
      </c>
      <c r="R9" s="63" t="s">
        <v>53</v>
      </c>
      <c r="S9" s="5"/>
      <c r="T9" s="5"/>
      <c r="U9" s="5"/>
    </row>
    <row r="10" spans="1:21" ht="27.75">
      <c r="A10" s="102" t="s">
        <v>1</v>
      </c>
      <c r="B10" s="102" t="s">
        <v>62</v>
      </c>
      <c r="C10" s="103">
        <v>42978</v>
      </c>
      <c r="D10" s="104" t="s">
        <v>60</v>
      </c>
      <c r="E10" s="105">
        <v>17491.25</v>
      </c>
      <c r="F10" s="105">
        <v>0</v>
      </c>
      <c r="G10" s="105">
        <f>E10</f>
        <v>17491.25</v>
      </c>
      <c r="H10" s="106">
        <v>-5250</v>
      </c>
      <c r="I10" s="105">
        <f t="shared" si="0"/>
        <v>12241.25</v>
      </c>
      <c r="J10" s="64">
        <f t="shared" si="1"/>
        <v>7220722.96</v>
      </c>
      <c r="K10" s="65">
        <f aca="true" t="shared" si="2" ref="K10:K24">I10</f>
        <v>12241.25</v>
      </c>
      <c r="L10" s="66">
        <v>43298</v>
      </c>
      <c r="M10" s="105"/>
      <c r="N10" s="105"/>
      <c r="O10" s="107" t="s">
        <v>26</v>
      </c>
      <c r="P10" s="108" t="s">
        <v>61</v>
      </c>
      <c r="Q10" s="108" t="s">
        <v>50</v>
      </c>
      <c r="R10" s="104" t="s">
        <v>44</v>
      </c>
      <c r="S10" s="5"/>
      <c r="T10" s="5"/>
      <c r="U10" s="5"/>
    </row>
    <row r="11" spans="1:21" ht="27.75">
      <c r="A11" s="102" t="s">
        <v>1</v>
      </c>
      <c r="B11" s="102" t="s">
        <v>63</v>
      </c>
      <c r="C11" s="103">
        <v>42978</v>
      </c>
      <c r="D11" s="104" t="s">
        <v>60</v>
      </c>
      <c r="E11" s="105">
        <v>4114.39</v>
      </c>
      <c r="F11" s="105">
        <v>0</v>
      </c>
      <c r="G11" s="105">
        <v>4114.39</v>
      </c>
      <c r="H11" s="106">
        <v>-1000</v>
      </c>
      <c r="I11" s="105">
        <f t="shared" si="0"/>
        <v>3114.3900000000003</v>
      </c>
      <c r="J11" s="64">
        <f t="shared" si="1"/>
        <v>7217608.57</v>
      </c>
      <c r="K11" s="65">
        <f t="shared" si="2"/>
        <v>3114.3900000000003</v>
      </c>
      <c r="L11" s="66">
        <v>43322</v>
      </c>
      <c r="M11" s="105"/>
      <c r="N11" s="105"/>
      <c r="O11" s="107" t="s">
        <v>26</v>
      </c>
      <c r="P11" s="108" t="s">
        <v>61</v>
      </c>
      <c r="Q11" s="108" t="s">
        <v>50</v>
      </c>
      <c r="R11" s="104" t="s">
        <v>44</v>
      </c>
      <c r="S11" s="5"/>
      <c r="T11" s="5"/>
      <c r="U11" s="5"/>
    </row>
    <row r="12" spans="1:21" ht="27.75">
      <c r="A12" s="102" t="s">
        <v>64</v>
      </c>
      <c r="B12" s="102" t="s">
        <v>119</v>
      </c>
      <c r="C12" s="103">
        <v>42978</v>
      </c>
      <c r="D12" s="104" t="s">
        <v>60</v>
      </c>
      <c r="E12" s="105">
        <v>38626.12</v>
      </c>
      <c r="F12" s="105">
        <v>0</v>
      </c>
      <c r="G12" s="105">
        <f>E12</f>
        <v>38626.12</v>
      </c>
      <c r="H12" s="106">
        <v>-9250</v>
      </c>
      <c r="I12" s="105">
        <f t="shared" si="0"/>
        <v>29376.120000000003</v>
      </c>
      <c r="J12" s="64">
        <f t="shared" si="1"/>
        <v>7188232.45</v>
      </c>
      <c r="K12" s="65">
        <f t="shared" si="2"/>
        <v>29376.120000000003</v>
      </c>
      <c r="L12" s="66">
        <v>43282</v>
      </c>
      <c r="M12" s="105"/>
      <c r="N12" s="105"/>
      <c r="O12" s="107" t="s">
        <v>26</v>
      </c>
      <c r="P12" s="108" t="s">
        <v>61</v>
      </c>
      <c r="Q12" s="108" t="s">
        <v>50</v>
      </c>
      <c r="R12" s="104" t="s">
        <v>66</v>
      </c>
      <c r="S12" s="5"/>
      <c r="T12" s="5"/>
      <c r="U12" s="5"/>
    </row>
    <row r="13" spans="1:21" ht="27.75">
      <c r="A13" s="102" t="s">
        <v>41</v>
      </c>
      <c r="B13" s="102" t="s">
        <v>65</v>
      </c>
      <c r="C13" s="103">
        <v>42978</v>
      </c>
      <c r="D13" s="104" t="s">
        <v>60</v>
      </c>
      <c r="E13" s="105">
        <v>40527.81</v>
      </c>
      <c r="F13" s="105">
        <v>0</v>
      </c>
      <c r="G13" s="105">
        <v>40527.81</v>
      </c>
      <c r="H13" s="106">
        <v>-9500</v>
      </c>
      <c r="I13" s="105">
        <f t="shared" si="0"/>
        <v>31027.809999999998</v>
      </c>
      <c r="J13" s="64">
        <f t="shared" si="1"/>
        <v>7157204.640000001</v>
      </c>
      <c r="K13" s="65">
        <f t="shared" si="2"/>
        <v>31027.809999999998</v>
      </c>
      <c r="L13" s="66">
        <v>43325</v>
      </c>
      <c r="M13" s="105"/>
      <c r="N13" s="105"/>
      <c r="O13" s="107" t="s">
        <v>26</v>
      </c>
      <c r="P13" s="108" t="s">
        <v>61</v>
      </c>
      <c r="Q13" s="108" t="s">
        <v>50</v>
      </c>
      <c r="R13" s="104" t="s">
        <v>44</v>
      </c>
      <c r="S13" s="141"/>
      <c r="T13" s="141"/>
      <c r="U13" s="141"/>
    </row>
    <row r="14" spans="1:21" ht="27.75">
      <c r="A14" s="61" t="s">
        <v>1</v>
      </c>
      <c r="B14" s="61" t="s">
        <v>71</v>
      </c>
      <c r="C14" s="69">
        <v>42964</v>
      </c>
      <c r="D14" s="63" t="s">
        <v>72</v>
      </c>
      <c r="E14" s="67">
        <v>46758.95</v>
      </c>
      <c r="F14" s="67">
        <v>0</v>
      </c>
      <c r="G14" s="67">
        <f>E14</f>
        <v>46758.95</v>
      </c>
      <c r="H14" s="68">
        <v>-25000</v>
      </c>
      <c r="I14" s="67">
        <f t="shared" si="0"/>
        <v>21758.949999999997</v>
      </c>
      <c r="J14" s="64">
        <f t="shared" si="1"/>
        <v>7135445.69</v>
      </c>
      <c r="K14" s="65">
        <f t="shared" si="2"/>
        <v>21758.949999999997</v>
      </c>
      <c r="L14" s="66">
        <v>43360</v>
      </c>
      <c r="M14" s="67"/>
      <c r="N14" s="67"/>
      <c r="O14" s="101" t="s">
        <v>26</v>
      </c>
      <c r="P14" s="62" t="s">
        <v>73</v>
      </c>
      <c r="Q14" s="62" t="s">
        <v>50</v>
      </c>
      <c r="R14" s="63" t="s">
        <v>44</v>
      </c>
      <c r="S14" s="5"/>
      <c r="T14" s="5"/>
      <c r="U14" s="5"/>
    </row>
    <row r="15" spans="1:21" ht="42">
      <c r="A15" s="61" t="s">
        <v>1</v>
      </c>
      <c r="B15" s="61" t="s">
        <v>93</v>
      </c>
      <c r="C15" s="69">
        <v>43011</v>
      </c>
      <c r="D15" s="63" t="s">
        <v>2</v>
      </c>
      <c r="E15" s="128">
        <v>38525.94</v>
      </c>
      <c r="F15" s="67">
        <v>0</v>
      </c>
      <c r="G15" s="67">
        <f>E15</f>
        <v>38525.94</v>
      </c>
      <c r="H15" s="68">
        <v>-25000</v>
      </c>
      <c r="I15" s="67">
        <f t="shared" si="0"/>
        <v>13525.940000000002</v>
      </c>
      <c r="J15" s="64">
        <f t="shared" si="1"/>
        <v>7121919.75</v>
      </c>
      <c r="K15" s="65">
        <f t="shared" si="2"/>
        <v>13525.940000000002</v>
      </c>
      <c r="L15" s="66">
        <v>43398</v>
      </c>
      <c r="M15" s="67"/>
      <c r="N15" s="67"/>
      <c r="O15" s="101" t="s">
        <v>26</v>
      </c>
      <c r="P15" s="62" t="s">
        <v>91</v>
      </c>
      <c r="Q15" s="62" t="s">
        <v>50</v>
      </c>
      <c r="R15" s="63" t="s">
        <v>88</v>
      </c>
      <c r="S15" s="5"/>
      <c r="T15" s="5"/>
      <c r="U15" s="5"/>
    </row>
    <row r="16" spans="1:21" ht="45.75" customHeight="1">
      <c r="A16" s="61" t="s">
        <v>1</v>
      </c>
      <c r="B16" s="61" t="s">
        <v>94</v>
      </c>
      <c r="C16" s="69">
        <v>43004</v>
      </c>
      <c r="D16" s="63" t="s">
        <v>95</v>
      </c>
      <c r="E16" s="67">
        <v>53040.55</v>
      </c>
      <c r="F16" s="67">
        <v>0</v>
      </c>
      <c r="G16" s="67">
        <f>E16</f>
        <v>53040.55</v>
      </c>
      <c r="H16" s="68">
        <v>-25000</v>
      </c>
      <c r="I16" s="67">
        <f t="shared" si="0"/>
        <v>28040.550000000003</v>
      </c>
      <c r="J16" s="64">
        <f t="shared" si="1"/>
        <v>7093879.2</v>
      </c>
      <c r="K16" s="65">
        <f t="shared" si="2"/>
        <v>28040.550000000003</v>
      </c>
      <c r="L16" s="66">
        <v>43378</v>
      </c>
      <c r="M16" s="67"/>
      <c r="N16" s="67"/>
      <c r="O16" s="101" t="s">
        <v>26</v>
      </c>
      <c r="P16" s="62" t="s">
        <v>92</v>
      </c>
      <c r="Q16" s="62" t="s">
        <v>50</v>
      </c>
      <c r="R16" s="63" t="s">
        <v>66</v>
      </c>
      <c r="S16" s="5"/>
      <c r="T16" s="5"/>
      <c r="U16" s="5"/>
    </row>
    <row r="17" spans="1:21" ht="27.75">
      <c r="A17" s="61" t="s">
        <v>38</v>
      </c>
      <c r="B17" s="61" t="s">
        <v>75</v>
      </c>
      <c r="C17" s="69">
        <v>42984</v>
      </c>
      <c r="D17" s="63" t="s">
        <v>2</v>
      </c>
      <c r="E17" s="67">
        <v>39109.9</v>
      </c>
      <c r="F17" s="67">
        <v>0</v>
      </c>
      <c r="G17" s="67">
        <v>39109.9</v>
      </c>
      <c r="H17" s="68">
        <v>-25000</v>
      </c>
      <c r="I17" s="67">
        <f t="shared" si="0"/>
        <v>14109.900000000001</v>
      </c>
      <c r="J17" s="64">
        <f t="shared" si="1"/>
        <v>7079769.3</v>
      </c>
      <c r="K17" s="65">
        <f t="shared" si="2"/>
        <v>14109.900000000001</v>
      </c>
      <c r="L17" s="66">
        <v>43087</v>
      </c>
      <c r="M17" s="67"/>
      <c r="N17" s="67"/>
      <c r="O17" s="101" t="s">
        <v>26</v>
      </c>
      <c r="P17" s="62" t="s">
        <v>76</v>
      </c>
      <c r="Q17" s="62" t="s">
        <v>50</v>
      </c>
      <c r="R17" s="63" t="s">
        <v>31</v>
      </c>
      <c r="S17" s="127"/>
      <c r="T17" s="5"/>
      <c r="U17" s="5"/>
    </row>
    <row r="18" spans="1:21" ht="27.75">
      <c r="A18" s="61" t="s">
        <v>41</v>
      </c>
      <c r="B18" s="61" t="s">
        <v>99</v>
      </c>
      <c r="C18" s="69">
        <v>43020</v>
      </c>
      <c r="D18" s="63" t="s">
        <v>2</v>
      </c>
      <c r="E18" s="67">
        <v>90818</v>
      </c>
      <c r="F18" s="67">
        <v>0</v>
      </c>
      <c r="G18" s="67">
        <v>90818</v>
      </c>
      <c r="H18" s="68">
        <v>-25000</v>
      </c>
      <c r="I18" s="67">
        <f t="shared" si="0"/>
        <v>65818</v>
      </c>
      <c r="J18" s="64">
        <f t="shared" si="1"/>
        <v>7013951.3</v>
      </c>
      <c r="K18" s="65">
        <f t="shared" si="2"/>
        <v>65818</v>
      </c>
      <c r="L18" s="66">
        <v>43173</v>
      </c>
      <c r="M18" s="67"/>
      <c r="N18" s="67"/>
      <c r="O18" s="101" t="s">
        <v>26</v>
      </c>
      <c r="P18" s="62" t="s">
        <v>86</v>
      </c>
      <c r="Q18" s="62" t="s">
        <v>50</v>
      </c>
      <c r="R18" s="63" t="s">
        <v>178</v>
      </c>
      <c r="S18" s="5"/>
      <c r="T18" s="5"/>
      <c r="U18" s="5"/>
    </row>
    <row r="19" spans="1:21" ht="27.75">
      <c r="A19" s="61" t="s">
        <v>38</v>
      </c>
      <c r="B19" s="61" t="s">
        <v>145</v>
      </c>
      <c r="C19" s="69">
        <v>43008</v>
      </c>
      <c r="D19" s="63" t="s">
        <v>101</v>
      </c>
      <c r="E19" s="67">
        <v>35282.01</v>
      </c>
      <c r="F19" s="67">
        <v>0</v>
      </c>
      <c r="G19" s="67">
        <v>35282.01</v>
      </c>
      <c r="H19" s="68">
        <v>-25000</v>
      </c>
      <c r="I19" s="67">
        <f t="shared" si="0"/>
        <v>10282.010000000002</v>
      </c>
      <c r="J19" s="64">
        <f t="shared" si="1"/>
        <v>7003669.29</v>
      </c>
      <c r="K19" s="65">
        <f t="shared" si="2"/>
        <v>10282.010000000002</v>
      </c>
      <c r="L19" s="66">
        <v>43242</v>
      </c>
      <c r="M19" s="67"/>
      <c r="N19" s="67"/>
      <c r="O19" s="101" t="s">
        <v>26</v>
      </c>
      <c r="P19" s="62" t="s">
        <v>87</v>
      </c>
      <c r="Q19" s="62" t="s">
        <v>50</v>
      </c>
      <c r="R19" s="63" t="s">
        <v>31</v>
      </c>
      <c r="S19" s="5"/>
      <c r="T19" s="5"/>
      <c r="U19" s="5"/>
    </row>
    <row r="20" spans="1:21" ht="42">
      <c r="A20" s="61" t="s">
        <v>38</v>
      </c>
      <c r="B20" s="61" t="s">
        <v>107</v>
      </c>
      <c r="C20" s="69">
        <v>43041</v>
      </c>
      <c r="D20" s="63" t="s">
        <v>2</v>
      </c>
      <c r="E20" s="67">
        <v>282367.77</v>
      </c>
      <c r="F20" s="67">
        <v>0</v>
      </c>
      <c r="G20" s="67">
        <v>282367.77</v>
      </c>
      <c r="H20" s="68">
        <v>-25000</v>
      </c>
      <c r="I20" s="67">
        <f t="shared" si="0"/>
        <v>257367.77000000002</v>
      </c>
      <c r="J20" s="64">
        <f t="shared" si="1"/>
        <v>6746301.52</v>
      </c>
      <c r="K20" s="65">
        <f t="shared" si="2"/>
        <v>257367.77000000002</v>
      </c>
      <c r="L20" s="66">
        <v>43297</v>
      </c>
      <c r="M20" s="67"/>
      <c r="N20" s="67"/>
      <c r="O20" s="101" t="s">
        <v>26</v>
      </c>
      <c r="P20" s="62" t="s">
        <v>106</v>
      </c>
      <c r="Q20" s="62" t="s">
        <v>50</v>
      </c>
      <c r="R20" s="63" t="s">
        <v>80</v>
      </c>
      <c r="S20" s="5"/>
      <c r="T20" s="5"/>
      <c r="U20" s="5"/>
    </row>
    <row r="21" spans="1:21" ht="27.75">
      <c r="A21" s="61" t="s">
        <v>41</v>
      </c>
      <c r="B21" s="61" t="s">
        <v>114</v>
      </c>
      <c r="C21" s="69">
        <v>43050</v>
      </c>
      <c r="D21" s="63" t="s">
        <v>2</v>
      </c>
      <c r="E21" s="67">
        <v>51878.32</v>
      </c>
      <c r="F21" s="67">
        <v>0</v>
      </c>
      <c r="G21" s="67">
        <f>E21</f>
        <v>51878.32</v>
      </c>
      <c r="H21" s="68">
        <v>-25000</v>
      </c>
      <c r="I21" s="67">
        <f t="shared" si="0"/>
        <v>26878.32</v>
      </c>
      <c r="J21" s="64">
        <f t="shared" si="1"/>
        <v>6719423.199999999</v>
      </c>
      <c r="K21" s="65">
        <f t="shared" si="2"/>
        <v>26878.32</v>
      </c>
      <c r="L21" s="66">
        <v>43536</v>
      </c>
      <c r="M21" s="67"/>
      <c r="N21" s="67"/>
      <c r="O21" s="101" t="s">
        <v>26</v>
      </c>
      <c r="P21" s="62" t="s">
        <v>115</v>
      </c>
      <c r="Q21" s="62" t="s">
        <v>50</v>
      </c>
      <c r="R21" s="63" t="s">
        <v>35</v>
      </c>
      <c r="S21" s="129"/>
      <c r="T21" s="5"/>
      <c r="U21" s="5"/>
    </row>
    <row r="22" spans="1:21" ht="42">
      <c r="A22" s="61" t="s">
        <v>143</v>
      </c>
      <c r="B22" s="61" t="s">
        <v>144</v>
      </c>
      <c r="C22" s="69">
        <v>43096</v>
      </c>
      <c r="D22" s="63" t="s">
        <v>2</v>
      </c>
      <c r="E22" s="67">
        <v>70641.1</v>
      </c>
      <c r="F22" s="67">
        <v>0</v>
      </c>
      <c r="G22" s="67">
        <f>E22</f>
        <v>70641.1</v>
      </c>
      <c r="H22" s="68">
        <v>-25000</v>
      </c>
      <c r="I22" s="67">
        <f t="shared" si="0"/>
        <v>45641.100000000006</v>
      </c>
      <c r="J22" s="64">
        <f t="shared" si="1"/>
        <v>6673782.1</v>
      </c>
      <c r="K22" s="65">
        <f t="shared" si="2"/>
        <v>45641.100000000006</v>
      </c>
      <c r="L22" s="66">
        <v>43399</v>
      </c>
      <c r="M22" s="67"/>
      <c r="N22" s="67"/>
      <c r="O22" s="101" t="s">
        <v>26</v>
      </c>
      <c r="P22" s="62" t="s">
        <v>121</v>
      </c>
      <c r="Q22" s="62" t="s">
        <v>50</v>
      </c>
      <c r="R22" s="63" t="s">
        <v>44</v>
      </c>
      <c r="S22" s="5"/>
      <c r="T22" s="5"/>
      <c r="U22" s="5"/>
    </row>
    <row r="23" spans="1:21" ht="27.75">
      <c r="A23" s="61" t="s">
        <v>1</v>
      </c>
      <c r="B23" s="61" t="s">
        <v>127</v>
      </c>
      <c r="C23" s="69">
        <v>43096</v>
      </c>
      <c r="D23" s="63" t="s">
        <v>120</v>
      </c>
      <c r="E23" s="67">
        <v>9944.59</v>
      </c>
      <c r="F23" s="67">
        <v>0</v>
      </c>
      <c r="G23" s="67">
        <f>E23</f>
        <v>9944.59</v>
      </c>
      <c r="H23" s="68">
        <v>-2750</v>
      </c>
      <c r="I23" s="67">
        <f t="shared" si="0"/>
        <v>7194.59</v>
      </c>
      <c r="J23" s="64">
        <f t="shared" si="1"/>
        <v>6666587.51</v>
      </c>
      <c r="K23" s="65">
        <f t="shared" si="2"/>
        <v>7194.59</v>
      </c>
      <c r="L23" s="66">
        <v>43500</v>
      </c>
      <c r="M23" s="67"/>
      <c r="N23" s="67"/>
      <c r="O23" s="117" t="s">
        <v>26</v>
      </c>
      <c r="P23" s="62" t="s">
        <v>122</v>
      </c>
      <c r="Q23" s="62" t="s">
        <v>50</v>
      </c>
      <c r="R23" s="63" t="s">
        <v>44</v>
      </c>
      <c r="S23" s="5"/>
      <c r="T23" s="5"/>
      <c r="U23" s="5"/>
    </row>
    <row r="24" spans="1:21" ht="27.75">
      <c r="A24" s="61" t="s">
        <v>1</v>
      </c>
      <c r="B24" s="61" t="s">
        <v>128</v>
      </c>
      <c r="C24" s="69">
        <v>43096</v>
      </c>
      <c r="D24" s="63" t="s">
        <v>120</v>
      </c>
      <c r="E24" s="67">
        <v>80821.75</v>
      </c>
      <c r="F24" s="67">
        <v>0</v>
      </c>
      <c r="G24" s="67">
        <v>80821.75</v>
      </c>
      <c r="H24" s="68">
        <v>-22250</v>
      </c>
      <c r="I24" s="67">
        <f t="shared" si="0"/>
        <v>58571.75</v>
      </c>
      <c r="J24" s="64">
        <f t="shared" si="1"/>
        <v>6608015.76</v>
      </c>
      <c r="K24" s="65">
        <f t="shared" si="2"/>
        <v>58571.75</v>
      </c>
      <c r="L24" s="66">
        <v>43441</v>
      </c>
      <c r="M24" s="67"/>
      <c r="N24" s="67"/>
      <c r="O24" s="101" t="s">
        <v>26</v>
      </c>
      <c r="P24" s="62" t="s">
        <v>122</v>
      </c>
      <c r="Q24" s="62" t="s">
        <v>50</v>
      </c>
      <c r="R24" s="63" t="s">
        <v>44</v>
      </c>
      <c r="S24" s="5"/>
      <c r="T24" s="5"/>
      <c r="U24" s="5"/>
    </row>
    <row r="25" spans="1:21" ht="15.75">
      <c r="A25" s="142" t="s">
        <v>141</v>
      </c>
      <c r="B25" s="142"/>
      <c r="C25" s="142"/>
      <c r="D25" s="142"/>
      <c r="E25" s="119"/>
      <c r="F25" s="119"/>
      <c r="G25" s="119"/>
      <c r="H25" s="120"/>
      <c r="I25" s="119"/>
      <c r="J25" s="64"/>
      <c r="K25" s="65"/>
      <c r="L25" s="66"/>
      <c r="M25" s="119"/>
      <c r="N25" s="119"/>
      <c r="O25" s="124"/>
      <c r="P25" s="125"/>
      <c r="Q25" s="125"/>
      <c r="R25" s="123"/>
      <c r="S25" s="5"/>
      <c r="T25" s="5"/>
      <c r="U25" s="5"/>
    </row>
    <row r="26" spans="1:21" ht="48" customHeight="1">
      <c r="A26" s="121" t="s">
        <v>1</v>
      </c>
      <c r="B26" s="121" t="s">
        <v>127</v>
      </c>
      <c r="C26" s="122">
        <v>43103</v>
      </c>
      <c r="D26" s="123" t="s">
        <v>120</v>
      </c>
      <c r="E26" s="119">
        <v>73520.53</v>
      </c>
      <c r="F26" s="119">
        <v>0</v>
      </c>
      <c r="G26" s="119">
        <f>E26</f>
        <v>73520.53</v>
      </c>
      <c r="H26" s="120">
        <v>-2750</v>
      </c>
      <c r="I26" s="119">
        <f>(G26+H26)</f>
        <v>70770.53</v>
      </c>
      <c r="J26" s="64">
        <f>J24-K26</f>
        <v>6537245.2299999995</v>
      </c>
      <c r="K26" s="65">
        <f>I26</f>
        <v>70770.53</v>
      </c>
      <c r="L26" s="66">
        <v>43661</v>
      </c>
      <c r="M26" s="119"/>
      <c r="N26" s="119"/>
      <c r="O26" s="126" t="s">
        <v>26</v>
      </c>
      <c r="P26" s="125" t="s">
        <v>126</v>
      </c>
      <c r="Q26" s="125" t="s">
        <v>50</v>
      </c>
      <c r="R26" s="123" t="s">
        <v>44</v>
      </c>
      <c r="S26" s="5"/>
      <c r="T26" s="5"/>
      <c r="U26" s="5"/>
    </row>
    <row r="27" spans="1:21" ht="48" customHeight="1">
      <c r="A27" s="121" t="s">
        <v>1</v>
      </c>
      <c r="B27" s="121" t="s">
        <v>129</v>
      </c>
      <c r="C27" s="122">
        <v>43103</v>
      </c>
      <c r="D27" s="123" t="s">
        <v>120</v>
      </c>
      <c r="E27" s="119">
        <v>33612.41</v>
      </c>
      <c r="F27" s="119">
        <v>0</v>
      </c>
      <c r="G27" s="119">
        <f>E27</f>
        <v>33612.41</v>
      </c>
      <c r="H27" s="120">
        <v>-1225</v>
      </c>
      <c r="I27" s="119">
        <f>(G27+H27)</f>
        <v>32387.410000000003</v>
      </c>
      <c r="J27" s="64">
        <f aca="true" t="shared" si="3" ref="J27:J57">J26-K27</f>
        <v>6504857.819999999</v>
      </c>
      <c r="K27" s="65">
        <f>I27</f>
        <v>32387.410000000003</v>
      </c>
      <c r="L27" s="66">
        <v>43882</v>
      </c>
      <c r="M27" s="119"/>
      <c r="N27" s="119"/>
      <c r="O27" s="126" t="s">
        <v>26</v>
      </c>
      <c r="P27" s="125" t="s">
        <v>126</v>
      </c>
      <c r="Q27" s="125" t="s">
        <v>50</v>
      </c>
      <c r="R27" s="123" t="s">
        <v>31</v>
      </c>
      <c r="S27" s="4"/>
      <c r="T27" s="5"/>
      <c r="U27" s="5"/>
    </row>
    <row r="28" spans="1:21" ht="48" customHeight="1">
      <c r="A28" s="121" t="s">
        <v>1</v>
      </c>
      <c r="B28" s="121" t="s">
        <v>130</v>
      </c>
      <c r="C28" s="122">
        <v>43103</v>
      </c>
      <c r="D28" s="123" t="s">
        <v>120</v>
      </c>
      <c r="E28" s="119">
        <v>287389.04</v>
      </c>
      <c r="F28" s="119">
        <f>G28-E28</f>
        <v>-73009.05999999997</v>
      </c>
      <c r="G28" s="119">
        <v>214379.98</v>
      </c>
      <c r="H28" s="120">
        <v>-5850</v>
      </c>
      <c r="I28" s="119">
        <f>(G28+H28)</f>
        <v>208529.98</v>
      </c>
      <c r="J28" s="64">
        <f t="shared" si="3"/>
        <v>6296327.839999999</v>
      </c>
      <c r="K28" s="65">
        <f>I28</f>
        <v>208529.98</v>
      </c>
      <c r="L28" s="66">
        <v>43775</v>
      </c>
      <c r="M28" s="119"/>
      <c r="N28" s="119"/>
      <c r="O28" s="126" t="s">
        <v>26</v>
      </c>
      <c r="P28" s="125" t="s">
        <v>126</v>
      </c>
      <c r="Q28" s="125" t="s">
        <v>50</v>
      </c>
      <c r="R28" s="123" t="s">
        <v>44</v>
      </c>
      <c r="S28" s="4"/>
      <c r="T28" s="5"/>
      <c r="U28" s="5"/>
    </row>
    <row r="29" spans="1:21" ht="48" customHeight="1">
      <c r="A29" s="121" t="s">
        <v>38</v>
      </c>
      <c r="B29" s="121" t="s">
        <v>131</v>
      </c>
      <c r="C29" s="122">
        <v>43103</v>
      </c>
      <c r="D29" s="123" t="s">
        <v>120</v>
      </c>
      <c r="E29" s="119">
        <v>57647.88</v>
      </c>
      <c r="F29" s="119">
        <v>0</v>
      </c>
      <c r="G29" s="119">
        <f>E29</f>
        <v>57647.88</v>
      </c>
      <c r="H29" s="120">
        <v>-2100</v>
      </c>
      <c r="I29" s="119">
        <f>(G29+H29)</f>
        <v>55547.88</v>
      </c>
      <c r="J29" s="64">
        <f t="shared" si="3"/>
        <v>6240779.959999999</v>
      </c>
      <c r="K29" s="65">
        <f aca="true" t="shared" si="4" ref="K29:K43">I29</f>
        <v>55547.88</v>
      </c>
      <c r="L29" s="66">
        <v>43661</v>
      </c>
      <c r="M29" s="119"/>
      <c r="N29" s="119"/>
      <c r="O29" s="126" t="s">
        <v>26</v>
      </c>
      <c r="P29" s="125" t="s">
        <v>126</v>
      </c>
      <c r="Q29" s="125" t="s">
        <v>50</v>
      </c>
      <c r="R29" s="123" t="s">
        <v>31</v>
      </c>
      <c r="S29" s="5"/>
      <c r="T29" s="5"/>
      <c r="U29" s="5"/>
    </row>
    <row r="30" spans="1:21" ht="48" customHeight="1">
      <c r="A30" s="121" t="s">
        <v>132</v>
      </c>
      <c r="B30" s="121" t="s">
        <v>133</v>
      </c>
      <c r="C30" s="122">
        <v>43103</v>
      </c>
      <c r="D30" s="123" t="s">
        <v>120</v>
      </c>
      <c r="E30" s="119">
        <v>38821.27</v>
      </c>
      <c r="F30" s="119">
        <v>0</v>
      </c>
      <c r="G30" s="119">
        <f aca="true" t="shared" si="5" ref="G30:G39">E30</f>
        <v>38821.27</v>
      </c>
      <c r="H30" s="120">
        <v>-1525</v>
      </c>
      <c r="I30" s="119">
        <f>(G30+H30)</f>
        <v>37296.27</v>
      </c>
      <c r="J30" s="64">
        <f t="shared" si="3"/>
        <v>6203483.6899999995</v>
      </c>
      <c r="K30" s="65">
        <f t="shared" si="4"/>
        <v>37296.27</v>
      </c>
      <c r="L30" s="66">
        <v>43661</v>
      </c>
      <c r="M30" s="119"/>
      <c r="N30" s="119"/>
      <c r="O30" s="126" t="s">
        <v>26</v>
      </c>
      <c r="P30" s="125" t="s">
        <v>126</v>
      </c>
      <c r="Q30" s="125" t="s">
        <v>50</v>
      </c>
      <c r="R30" s="123" t="s">
        <v>31</v>
      </c>
      <c r="S30" s="5"/>
      <c r="T30" s="5"/>
      <c r="U30" s="5"/>
    </row>
    <row r="31" spans="1:21" ht="48" customHeight="1">
      <c r="A31" s="121" t="s">
        <v>38</v>
      </c>
      <c r="B31" s="121" t="s">
        <v>155</v>
      </c>
      <c r="C31" s="122">
        <v>43103</v>
      </c>
      <c r="D31" s="123" t="s">
        <v>120</v>
      </c>
      <c r="E31" s="119">
        <v>44911.1</v>
      </c>
      <c r="F31" s="119"/>
      <c r="G31" s="119">
        <f t="shared" si="5"/>
        <v>44911.1</v>
      </c>
      <c r="H31" s="120">
        <v>-1650</v>
      </c>
      <c r="I31" s="119">
        <f>G31+H31</f>
        <v>43261.1</v>
      </c>
      <c r="J31" s="64">
        <f t="shared" si="3"/>
        <v>6160222.59</v>
      </c>
      <c r="K31" s="65">
        <f t="shared" si="4"/>
        <v>43261.1</v>
      </c>
      <c r="L31" s="66">
        <v>43661</v>
      </c>
      <c r="M31" s="119"/>
      <c r="N31" s="119"/>
      <c r="O31" s="126" t="s">
        <v>26</v>
      </c>
      <c r="P31" s="125" t="s">
        <v>126</v>
      </c>
      <c r="Q31" s="125" t="s">
        <v>50</v>
      </c>
      <c r="R31" s="123" t="s">
        <v>80</v>
      </c>
      <c r="S31" s="5"/>
      <c r="T31" s="5"/>
      <c r="U31" s="5"/>
    </row>
    <row r="32" spans="1:21" ht="48" customHeight="1">
      <c r="A32" s="121" t="s">
        <v>38</v>
      </c>
      <c r="B32" s="121" t="s">
        <v>158</v>
      </c>
      <c r="C32" s="122">
        <v>43103</v>
      </c>
      <c r="D32" s="123" t="s">
        <v>120</v>
      </c>
      <c r="E32" s="119">
        <v>72139.79</v>
      </c>
      <c r="F32" s="119">
        <v>0</v>
      </c>
      <c r="G32" s="119">
        <f t="shared" si="5"/>
        <v>72139.79</v>
      </c>
      <c r="H32" s="120">
        <v>-2600</v>
      </c>
      <c r="I32" s="119">
        <f>G32+H32</f>
        <v>69539.79</v>
      </c>
      <c r="J32" s="64">
        <f t="shared" si="3"/>
        <v>6090682.8</v>
      </c>
      <c r="K32" s="65">
        <f t="shared" si="4"/>
        <v>69539.79</v>
      </c>
      <c r="L32" s="66">
        <v>43661</v>
      </c>
      <c r="M32" s="119"/>
      <c r="N32" s="119"/>
      <c r="O32" s="126" t="s">
        <v>26</v>
      </c>
      <c r="P32" s="125" t="s">
        <v>126</v>
      </c>
      <c r="Q32" s="125" t="s">
        <v>50</v>
      </c>
      <c r="R32" s="123" t="s">
        <v>66</v>
      </c>
      <c r="S32" s="5"/>
      <c r="T32" s="5"/>
      <c r="U32" s="5"/>
    </row>
    <row r="33" spans="1:21" ht="48" customHeight="1">
      <c r="A33" s="121" t="s">
        <v>134</v>
      </c>
      <c r="B33" s="121" t="s">
        <v>135</v>
      </c>
      <c r="C33" s="122">
        <v>43103</v>
      </c>
      <c r="D33" s="123" t="s">
        <v>120</v>
      </c>
      <c r="E33" s="119">
        <v>95049.81</v>
      </c>
      <c r="F33" s="119">
        <v>0</v>
      </c>
      <c r="G33" s="119">
        <f t="shared" si="5"/>
        <v>95049.81</v>
      </c>
      <c r="H33" s="120">
        <v>-3500</v>
      </c>
      <c r="I33" s="119">
        <f aca="true" t="shared" si="6" ref="I33:I45">(G33+H33)</f>
        <v>91549.81</v>
      </c>
      <c r="J33" s="64">
        <f t="shared" si="3"/>
        <v>5999132.99</v>
      </c>
      <c r="K33" s="65">
        <f t="shared" si="4"/>
        <v>91549.81</v>
      </c>
      <c r="L33" s="66">
        <v>43661</v>
      </c>
      <c r="M33" s="119"/>
      <c r="N33" s="119"/>
      <c r="O33" s="126" t="s">
        <v>26</v>
      </c>
      <c r="P33" s="125" t="s">
        <v>126</v>
      </c>
      <c r="Q33" s="125" t="s">
        <v>50</v>
      </c>
      <c r="R33" s="123" t="s">
        <v>53</v>
      </c>
      <c r="S33" s="5"/>
      <c r="T33" s="5"/>
      <c r="U33" s="5"/>
    </row>
    <row r="34" spans="1:21" ht="48" customHeight="1">
      <c r="A34" s="121" t="s">
        <v>134</v>
      </c>
      <c r="B34" s="121" t="s">
        <v>136</v>
      </c>
      <c r="C34" s="122">
        <v>43103</v>
      </c>
      <c r="D34" s="123" t="s">
        <v>120</v>
      </c>
      <c r="E34" s="119">
        <v>0</v>
      </c>
      <c r="F34" s="119">
        <v>0</v>
      </c>
      <c r="G34" s="119">
        <f t="shared" si="5"/>
        <v>0</v>
      </c>
      <c r="H34" s="120"/>
      <c r="I34" s="119">
        <f t="shared" si="6"/>
        <v>0</v>
      </c>
      <c r="J34" s="64">
        <f t="shared" si="3"/>
        <v>5999132.99</v>
      </c>
      <c r="K34" s="65">
        <f t="shared" si="4"/>
        <v>0</v>
      </c>
      <c r="L34" s="66">
        <v>43661</v>
      </c>
      <c r="M34" s="119"/>
      <c r="N34" s="119"/>
      <c r="O34" s="126" t="s">
        <v>26</v>
      </c>
      <c r="P34" s="125" t="s">
        <v>126</v>
      </c>
      <c r="Q34" s="125" t="s">
        <v>50</v>
      </c>
      <c r="R34" s="123" t="s">
        <v>31</v>
      </c>
      <c r="S34" s="5"/>
      <c r="T34" s="5"/>
      <c r="U34" s="5"/>
    </row>
    <row r="35" spans="1:21" ht="48" customHeight="1">
      <c r="A35" s="121" t="s">
        <v>27</v>
      </c>
      <c r="B35" s="121" t="s">
        <v>137</v>
      </c>
      <c r="C35" s="122">
        <v>43103</v>
      </c>
      <c r="D35" s="123" t="s">
        <v>120</v>
      </c>
      <c r="E35" s="119">
        <v>12920.71</v>
      </c>
      <c r="F35" s="119">
        <v>0</v>
      </c>
      <c r="G35" s="119">
        <f t="shared" si="5"/>
        <v>12920.71</v>
      </c>
      <c r="H35" s="120">
        <v>-1000</v>
      </c>
      <c r="I35" s="119">
        <f t="shared" si="6"/>
        <v>11920.71</v>
      </c>
      <c r="J35" s="64">
        <f t="shared" si="3"/>
        <v>5987212.28</v>
      </c>
      <c r="K35" s="65">
        <f t="shared" si="4"/>
        <v>11920.71</v>
      </c>
      <c r="L35" s="66">
        <v>43661</v>
      </c>
      <c r="M35" s="119"/>
      <c r="N35" s="119"/>
      <c r="O35" s="126" t="s">
        <v>26</v>
      </c>
      <c r="P35" s="125" t="s">
        <v>126</v>
      </c>
      <c r="Q35" s="125" t="s">
        <v>50</v>
      </c>
      <c r="R35" s="123" t="s">
        <v>31</v>
      </c>
      <c r="S35" s="5"/>
      <c r="T35" s="5"/>
      <c r="U35" s="5"/>
    </row>
    <row r="36" spans="1:21" ht="48" customHeight="1">
      <c r="A36" s="121" t="s">
        <v>27</v>
      </c>
      <c r="B36" s="121" t="s">
        <v>138</v>
      </c>
      <c r="C36" s="122">
        <v>43103</v>
      </c>
      <c r="D36" s="123" t="s">
        <v>120</v>
      </c>
      <c r="E36" s="119">
        <v>5260.2</v>
      </c>
      <c r="F36" s="119"/>
      <c r="G36" s="119">
        <f t="shared" si="5"/>
        <v>5260.2</v>
      </c>
      <c r="H36" s="120">
        <v>0</v>
      </c>
      <c r="I36" s="119">
        <f t="shared" si="6"/>
        <v>5260.2</v>
      </c>
      <c r="J36" s="64">
        <f t="shared" si="3"/>
        <v>5981952.08</v>
      </c>
      <c r="K36" s="65">
        <f t="shared" si="4"/>
        <v>5260.2</v>
      </c>
      <c r="L36" s="66">
        <v>43661</v>
      </c>
      <c r="M36" s="119"/>
      <c r="N36" s="119"/>
      <c r="O36" s="126" t="s">
        <v>26</v>
      </c>
      <c r="P36" s="125" t="s">
        <v>126</v>
      </c>
      <c r="Q36" s="125" t="s">
        <v>50</v>
      </c>
      <c r="R36" s="123" t="s">
        <v>66</v>
      </c>
      <c r="S36" s="5"/>
      <c r="T36" s="5"/>
      <c r="U36" s="5"/>
    </row>
    <row r="37" spans="1:21" ht="27.75">
      <c r="A37" s="121" t="s">
        <v>27</v>
      </c>
      <c r="B37" s="121" t="s">
        <v>139</v>
      </c>
      <c r="C37" s="122">
        <v>43103</v>
      </c>
      <c r="D37" s="123" t="s">
        <v>120</v>
      </c>
      <c r="E37" s="119">
        <v>5799.84</v>
      </c>
      <c r="F37" s="119">
        <v>0</v>
      </c>
      <c r="G37" s="119">
        <f t="shared" si="5"/>
        <v>5799.84</v>
      </c>
      <c r="H37" s="120">
        <v>0</v>
      </c>
      <c r="I37" s="119">
        <f t="shared" si="6"/>
        <v>5799.84</v>
      </c>
      <c r="J37" s="64">
        <f t="shared" si="3"/>
        <v>5976152.24</v>
      </c>
      <c r="K37" s="65">
        <f t="shared" si="4"/>
        <v>5799.84</v>
      </c>
      <c r="L37" s="66">
        <v>43661</v>
      </c>
      <c r="M37" s="119"/>
      <c r="N37" s="119"/>
      <c r="O37" s="126" t="s">
        <v>26</v>
      </c>
      <c r="P37" s="125" t="s">
        <v>126</v>
      </c>
      <c r="Q37" s="125" t="s">
        <v>50</v>
      </c>
      <c r="R37" s="123" t="s">
        <v>80</v>
      </c>
      <c r="S37" s="5"/>
      <c r="T37" s="5"/>
      <c r="U37" s="5"/>
    </row>
    <row r="38" spans="1:21" ht="27.75">
      <c r="A38" s="121" t="s">
        <v>123</v>
      </c>
      <c r="B38" s="121" t="s">
        <v>140</v>
      </c>
      <c r="C38" s="122">
        <v>43103</v>
      </c>
      <c r="D38" s="123" t="s">
        <v>120</v>
      </c>
      <c r="E38" s="119">
        <v>42760</v>
      </c>
      <c r="F38" s="119">
        <v>0</v>
      </c>
      <c r="G38" s="119">
        <f t="shared" si="5"/>
        <v>42760</v>
      </c>
      <c r="H38" s="120">
        <v>-1500</v>
      </c>
      <c r="I38" s="119">
        <f t="shared" si="6"/>
        <v>41260</v>
      </c>
      <c r="J38" s="64">
        <f t="shared" si="3"/>
        <v>5934892.24</v>
      </c>
      <c r="K38" s="65">
        <f t="shared" si="4"/>
        <v>41260</v>
      </c>
      <c r="L38" s="66">
        <v>43661</v>
      </c>
      <c r="M38" s="119"/>
      <c r="N38" s="119"/>
      <c r="O38" s="126" t="s">
        <v>26</v>
      </c>
      <c r="P38" s="125" t="s">
        <v>126</v>
      </c>
      <c r="Q38" s="125" t="s">
        <v>50</v>
      </c>
      <c r="R38" s="123" t="s">
        <v>31</v>
      </c>
      <c r="S38" s="5"/>
      <c r="T38" s="5"/>
      <c r="U38" s="5"/>
    </row>
    <row r="39" spans="1:21" ht="27.75">
      <c r="A39" s="121" t="s">
        <v>123</v>
      </c>
      <c r="B39" s="121" t="s">
        <v>142</v>
      </c>
      <c r="C39" s="122">
        <v>43103</v>
      </c>
      <c r="D39" s="123" t="s">
        <v>120</v>
      </c>
      <c r="E39" s="119">
        <v>35559.52</v>
      </c>
      <c r="F39" s="119">
        <v>0</v>
      </c>
      <c r="G39" s="119">
        <f t="shared" si="5"/>
        <v>35559.52</v>
      </c>
      <c r="H39" s="120">
        <v>-1300</v>
      </c>
      <c r="I39" s="119">
        <f t="shared" si="6"/>
        <v>34259.52</v>
      </c>
      <c r="J39" s="64">
        <f t="shared" si="3"/>
        <v>5900632.720000001</v>
      </c>
      <c r="K39" s="65">
        <f t="shared" si="4"/>
        <v>34259.52</v>
      </c>
      <c r="L39" s="66">
        <v>43661</v>
      </c>
      <c r="M39" s="119"/>
      <c r="N39" s="119"/>
      <c r="O39" s="126" t="s">
        <v>26</v>
      </c>
      <c r="P39" s="125" t="s">
        <v>126</v>
      </c>
      <c r="Q39" s="125" t="s">
        <v>50</v>
      </c>
      <c r="R39" s="123" t="s">
        <v>80</v>
      </c>
      <c r="S39" s="5"/>
      <c r="T39" s="5"/>
      <c r="U39" s="5"/>
    </row>
    <row r="40" spans="1:21" ht="27.75">
      <c r="A40" s="61" t="s">
        <v>1</v>
      </c>
      <c r="B40" s="61" t="s">
        <v>147</v>
      </c>
      <c r="C40" s="69">
        <v>43117</v>
      </c>
      <c r="D40" s="63" t="s">
        <v>150</v>
      </c>
      <c r="E40" s="67">
        <v>34972.99</v>
      </c>
      <c r="F40" s="67">
        <v>0</v>
      </c>
      <c r="G40" s="67">
        <f>E40</f>
        <v>34972.99</v>
      </c>
      <c r="H40" s="68">
        <v>-25000</v>
      </c>
      <c r="I40" s="67">
        <f t="shared" si="6"/>
        <v>9972.989999999998</v>
      </c>
      <c r="J40" s="64">
        <f t="shared" si="3"/>
        <v>5890659.73</v>
      </c>
      <c r="K40" s="65">
        <f t="shared" si="4"/>
        <v>9972.989999999998</v>
      </c>
      <c r="L40" s="66">
        <v>43371</v>
      </c>
      <c r="M40" s="67"/>
      <c r="N40" s="67"/>
      <c r="O40" s="117" t="s">
        <v>26</v>
      </c>
      <c r="P40" s="62" t="s">
        <v>152</v>
      </c>
      <c r="Q40" s="62" t="s">
        <v>50</v>
      </c>
      <c r="R40" s="63" t="s">
        <v>44</v>
      </c>
      <c r="S40" s="5"/>
      <c r="T40" s="5"/>
      <c r="U40" s="5"/>
    </row>
    <row r="41" spans="1:21" ht="27.75">
      <c r="A41" s="61" t="s">
        <v>27</v>
      </c>
      <c r="B41" s="61" t="s">
        <v>148</v>
      </c>
      <c r="C41" s="69">
        <v>43118</v>
      </c>
      <c r="D41" s="63" t="s">
        <v>150</v>
      </c>
      <c r="E41" s="67">
        <v>55630.31</v>
      </c>
      <c r="F41" s="67">
        <v>0</v>
      </c>
      <c r="G41" s="67">
        <f>E41</f>
        <v>55630.31</v>
      </c>
      <c r="H41" s="68">
        <v>-25000</v>
      </c>
      <c r="I41" s="67">
        <f t="shared" si="6"/>
        <v>30630.309999999998</v>
      </c>
      <c r="J41" s="64">
        <f t="shared" si="3"/>
        <v>5860029.420000001</v>
      </c>
      <c r="K41" s="65">
        <f t="shared" si="4"/>
        <v>30630.309999999998</v>
      </c>
      <c r="L41" s="66">
        <v>43524</v>
      </c>
      <c r="M41" s="67"/>
      <c r="N41" s="67"/>
      <c r="O41" s="117" t="s">
        <v>26</v>
      </c>
      <c r="P41" s="62" t="s">
        <v>153</v>
      </c>
      <c r="Q41" s="62" t="s">
        <v>50</v>
      </c>
      <c r="R41" s="63" t="s">
        <v>66</v>
      </c>
      <c r="S41" s="5"/>
      <c r="T41" s="5"/>
      <c r="U41" s="5"/>
    </row>
    <row r="42" spans="1:21" ht="27.75">
      <c r="A42" s="61" t="s">
        <v>38</v>
      </c>
      <c r="B42" s="61" t="s">
        <v>149</v>
      </c>
      <c r="C42" s="69">
        <v>43118</v>
      </c>
      <c r="D42" s="63" t="s">
        <v>120</v>
      </c>
      <c r="E42" s="67">
        <v>555206.27</v>
      </c>
      <c r="F42" s="67">
        <v>0</v>
      </c>
      <c r="G42" s="67">
        <f>E42</f>
        <v>555206.27</v>
      </c>
      <c r="H42" s="68">
        <v>-25000</v>
      </c>
      <c r="I42" s="67">
        <f t="shared" si="6"/>
        <v>530206.27</v>
      </c>
      <c r="J42" s="64">
        <f t="shared" si="3"/>
        <v>5329823.15</v>
      </c>
      <c r="K42" s="65">
        <f t="shared" si="4"/>
        <v>530206.27</v>
      </c>
      <c r="L42" s="66">
        <v>43368</v>
      </c>
      <c r="M42" s="67"/>
      <c r="N42" s="67"/>
      <c r="O42" s="117" t="s">
        <v>26</v>
      </c>
      <c r="P42" s="62" t="s">
        <v>154</v>
      </c>
      <c r="Q42" s="62" t="s">
        <v>50</v>
      </c>
      <c r="R42" s="63" t="s">
        <v>31</v>
      </c>
      <c r="S42" s="5"/>
      <c r="T42" s="5"/>
      <c r="U42" s="5"/>
    </row>
    <row r="43" spans="1:21" ht="27.75">
      <c r="A43" s="61" t="s">
        <v>1</v>
      </c>
      <c r="B43" s="61" t="s">
        <v>156</v>
      </c>
      <c r="C43" s="69">
        <v>43118</v>
      </c>
      <c r="D43" s="63" t="s">
        <v>120</v>
      </c>
      <c r="E43" s="67">
        <v>33440.18</v>
      </c>
      <c r="F43" s="67">
        <v>0</v>
      </c>
      <c r="G43" s="67">
        <v>33440.18</v>
      </c>
      <c r="H43" s="68">
        <v>-25000</v>
      </c>
      <c r="I43" s="67">
        <f t="shared" si="6"/>
        <v>8440.18</v>
      </c>
      <c r="J43" s="64">
        <f t="shared" si="3"/>
        <v>5321382.970000001</v>
      </c>
      <c r="K43" s="65">
        <f t="shared" si="4"/>
        <v>8440.18</v>
      </c>
      <c r="L43" s="66">
        <v>43321</v>
      </c>
      <c r="M43" s="67"/>
      <c r="N43" s="67"/>
      <c r="O43" s="117" t="s">
        <v>26</v>
      </c>
      <c r="P43" s="118" t="s">
        <v>157</v>
      </c>
      <c r="Q43" s="62" t="s">
        <v>50</v>
      </c>
      <c r="R43" s="63" t="s">
        <v>44</v>
      </c>
      <c r="S43" s="5"/>
      <c r="T43" s="5"/>
      <c r="U43" s="5"/>
    </row>
    <row r="44" spans="1:21" ht="27.75">
      <c r="A44" s="61" t="s">
        <v>38</v>
      </c>
      <c r="B44" s="61" t="s">
        <v>169</v>
      </c>
      <c r="C44" s="69">
        <v>43151</v>
      </c>
      <c r="D44" s="63" t="s">
        <v>165</v>
      </c>
      <c r="E44" s="67">
        <v>346277.54</v>
      </c>
      <c r="F44" s="67">
        <v>0</v>
      </c>
      <c r="G44" s="67">
        <f>E44</f>
        <v>346277.54</v>
      </c>
      <c r="H44" s="68">
        <v>-25000</v>
      </c>
      <c r="I44" s="67">
        <f t="shared" si="6"/>
        <v>321277.54</v>
      </c>
      <c r="J44" s="64">
        <f t="shared" si="3"/>
        <v>5000105.430000001</v>
      </c>
      <c r="K44" s="65">
        <f>I44</f>
        <v>321277.54</v>
      </c>
      <c r="L44" s="66">
        <v>43743</v>
      </c>
      <c r="M44" s="67"/>
      <c r="N44" s="67"/>
      <c r="O44" s="117" t="s">
        <v>26</v>
      </c>
      <c r="P44" s="118" t="s">
        <v>166</v>
      </c>
      <c r="Q44" s="62" t="s">
        <v>50</v>
      </c>
      <c r="R44" s="63" t="s">
        <v>35</v>
      </c>
      <c r="S44" s="4"/>
      <c r="T44" s="5"/>
      <c r="U44" s="5"/>
    </row>
    <row r="45" spans="1:21" ht="42">
      <c r="A45" s="61" t="s">
        <v>1</v>
      </c>
      <c r="B45" s="61" t="s">
        <v>167</v>
      </c>
      <c r="C45" s="69">
        <v>43155</v>
      </c>
      <c r="D45" s="63" t="s">
        <v>168</v>
      </c>
      <c r="E45" s="67">
        <v>67020.24</v>
      </c>
      <c r="F45" s="67">
        <v>0</v>
      </c>
      <c r="G45" s="67">
        <f aca="true" t="shared" si="7" ref="G45:G52">E45</f>
        <v>67020.24</v>
      </c>
      <c r="H45" s="68">
        <v>-25000</v>
      </c>
      <c r="I45" s="67">
        <f t="shared" si="6"/>
        <v>42020.240000000005</v>
      </c>
      <c r="J45" s="64">
        <f t="shared" si="3"/>
        <v>4958085.19</v>
      </c>
      <c r="K45" s="65">
        <f aca="true" t="shared" si="8" ref="K45:K52">I45</f>
        <v>42020.240000000005</v>
      </c>
      <c r="L45" s="66">
        <v>43538</v>
      </c>
      <c r="M45" s="67"/>
      <c r="N45" s="67"/>
      <c r="O45" s="117" t="s">
        <v>26</v>
      </c>
      <c r="P45" s="118" t="s">
        <v>172</v>
      </c>
      <c r="Q45" s="62" t="s">
        <v>50</v>
      </c>
      <c r="R45" s="63" t="s">
        <v>44</v>
      </c>
      <c r="S45" s="5"/>
      <c r="T45" s="5"/>
      <c r="U45" s="5"/>
    </row>
    <row r="46" spans="1:21" ht="27.75">
      <c r="A46" s="61" t="s">
        <v>38</v>
      </c>
      <c r="B46" s="61" t="s">
        <v>179</v>
      </c>
      <c r="C46" s="69">
        <v>43173</v>
      </c>
      <c r="D46" s="63" t="s">
        <v>150</v>
      </c>
      <c r="E46" s="67">
        <v>160915.48</v>
      </c>
      <c r="F46" s="67">
        <v>0</v>
      </c>
      <c r="G46" s="67">
        <f t="shared" si="7"/>
        <v>160915.48</v>
      </c>
      <c r="H46" s="68">
        <v>-25000</v>
      </c>
      <c r="I46" s="67">
        <f aca="true" t="shared" si="9" ref="I46:I52">G46+H46</f>
        <v>135915.48</v>
      </c>
      <c r="J46" s="64">
        <f t="shared" si="3"/>
        <v>4822169.71</v>
      </c>
      <c r="K46" s="65">
        <f t="shared" si="8"/>
        <v>135915.48</v>
      </c>
      <c r="L46" s="66">
        <v>43361</v>
      </c>
      <c r="M46" s="67"/>
      <c r="N46" s="67"/>
      <c r="O46" s="117" t="s">
        <v>26</v>
      </c>
      <c r="P46" s="118" t="s">
        <v>181</v>
      </c>
      <c r="Q46" s="62" t="s">
        <v>50</v>
      </c>
      <c r="R46" s="63" t="s">
        <v>31</v>
      </c>
      <c r="S46" s="5"/>
      <c r="T46" s="5"/>
      <c r="U46" s="5"/>
    </row>
    <row r="47" spans="1:21" ht="27.75">
      <c r="A47" s="61" t="s">
        <v>38</v>
      </c>
      <c r="B47" s="61" t="s">
        <v>180</v>
      </c>
      <c r="C47" s="69">
        <v>43181</v>
      </c>
      <c r="D47" s="63" t="s">
        <v>150</v>
      </c>
      <c r="E47" s="67">
        <v>86442.93</v>
      </c>
      <c r="F47" s="67">
        <v>0</v>
      </c>
      <c r="G47" s="67">
        <f t="shared" si="7"/>
        <v>86442.93</v>
      </c>
      <c r="H47" s="68">
        <v>-25000</v>
      </c>
      <c r="I47" s="67">
        <f t="shared" si="9"/>
        <v>61442.92999999999</v>
      </c>
      <c r="J47" s="64">
        <f t="shared" si="3"/>
        <v>4760726.78</v>
      </c>
      <c r="K47" s="65">
        <f t="shared" si="8"/>
        <v>61442.92999999999</v>
      </c>
      <c r="L47" s="66">
        <v>43297</v>
      </c>
      <c r="M47" s="67"/>
      <c r="N47" s="67"/>
      <c r="O47" s="117" t="s">
        <v>26</v>
      </c>
      <c r="P47" s="118" t="s">
        <v>182</v>
      </c>
      <c r="Q47" s="62" t="s">
        <v>50</v>
      </c>
      <c r="R47" s="63" t="s">
        <v>31</v>
      </c>
      <c r="S47" s="5"/>
      <c r="T47" s="5"/>
      <c r="U47" s="5"/>
    </row>
    <row r="48" spans="1:21" ht="42">
      <c r="A48" s="61" t="s">
        <v>1</v>
      </c>
      <c r="B48" s="61" t="s">
        <v>184</v>
      </c>
      <c r="C48" s="69">
        <v>43183</v>
      </c>
      <c r="D48" s="63" t="s">
        <v>150</v>
      </c>
      <c r="E48" s="67">
        <v>25890.28</v>
      </c>
      <c r="F48" s="67">
        <v>0</v>
      </c>
      <c r="G48" s="67">
        <f t="shared" si="7"/>
        <v>25890.28</v>
      </c>
      <c r="H48" s="68">
        <v>-25000</v>
      </c>
      <c r="I48" s="67">
        <f t="shared" si="9"/>
        <v>890.2799999999988</v>
      </c>
      <c r="J48" s="64">
        <f t="shared" si="3"/>
        <v>4759836.5</v>
      </c>
      <c r="K48" s="65">
        <f t="shared" si="8"/>
        <v>890.2799999999988</v>
      </c>
      <c r="L48" s="66">
        <v>43297</v>
      </c>
      <c r="M48" s="67"/>
      <c r="N48" s="67"/>
      <c r="O48" s="117" t="s">
        <v>26</v>
      </c>
      <c r="P48" s="118" t="s">
        <v>185</v>
      </c>
      <c r="Q48" s="62" t="s">
        <v>50</v>
      </c>
      <c r="R48" s="63" t="s">
        <v>31</v>
      </c>
      <c r="S48" s="5"/>
      <c r="T48" s="5"/>
      <c r="U48" s="5"/>
    </row>
    <row r="49" spans="1:21" ht="27.75">
      <c r="A49" s="61" t="s">
        <v>38</v>
      </c>
      <c r="B49" s="61" t="s">
        <v>190</v>
      </c>
      <c r="C49" s="69">
        <v>43200</v>
      </c>
      <c r="D49" s="63" t="s">
        <v>150</v>
      </c>
      <c r="E49" s="67">
        <v>134896.69</v>
      </c>
      <c r="F49" s="67">
        <v>0</v>
      </c>
      <c r="G49" s="67">
        <f t="shared" si="7"/>
        <v>134896.69</v>
      </c>
      <c r="H49" s="68">
        <v>-25000</v>
      </c>
      <c r="I49" s="67">
        <f t="shared" si="9"/>
        <v>109896.69</v>
      </c>
      <c r="J49" s="64">
        <f t="shared" si="3"/>
        <v>4649939.81</v>
      </c>
      <c r="K49" s="65">
        <f t="shared" si="8"/>
        <v>109896.69</v>
      </c>
      <c r="L49" s="66">
        <v>43344</v>
      </c>
      <c r="M49" s="67"/>
      <c r="N49" s="67"/>
      <c r="O49" s="117" t="s">
        <v>26</v>
      </c>
      <c r="P49" s="118" t="s">
        <v>196</v>
      </c>
      <c r="Q49" s="62" t="s">
        <v>50</v>
      </c>
      <c r="R49" s="63" t="s">
        <v>66</v>
      </c>
      <c r="S49" s="5"/>
      <c r="T49" s="5"/>
      <c r="U49" s="5"/>
    </row>
    <row r="50" spans="1:21" ht="27.75">
      <c r="A50" s="61" t="s">
        <v>123</v>
      </c>
      <c r="B50" s="61" t="s">
        <v>197</v>
      </c>
      <c r="C50" s="69">
        <v>43203</v>
      </c>
      <c r="D50" s="63" t="s">
        <v>198</v>
      </c>
      <c r="E50" s="67">
        <v>262082.95</v>
      </c>
      <c r="F50" s="67">
        <v>0</v>
      </c>
      <c r="G50" s="67">
        <f>E50-F50</f>
        <v>262082.95</v>
      </c>
      <c r="H50" s="68">
        <v>-25000</v>
      </c>
      <c r="I50" s="67">
        <f t="shared" si="9"/>
        <v>237082.95</v>
      </c>
      <c r="J50" s="64">
        <f t="shared" si="3"/>
        <v>4412856.859999999</v>
      </c>
      <c r="K50" s="65">
        <f t="shared" si="8"/>
        <v>237082.95</v>
      </c>
      <c r="L50" s="66">
        <v>44600</v>
      </c>
      <c r="M50" s="67"/>
      <c r="N50" s="67"/>
      <c r="O50" s="117" t="s">
        <v>26</v>
      </c>
      <c r="P50" s="118" t="s">
        <v>199</v>
      </c>
      <c r="Q50" s="137" t="s">
        <v>50</v>
      </c>
      <c r="R50" s="63" t="s">
        <v>66</v>
      </c>
      <c r="S50" s="4"/>
      <c r="T50" s="5"/>
      <c r="U50" s="5"/>
    </row>
    <row r="51" spans="1:21" ht="27.75">
      <c r="A51" s="61" t="s">
        <v>38</v>
      </c>
      <c r="B51" s="61" t="s">
        <v>200</v>
      </c>
      <c r="C51" s="69">
        <v>43236</v>
      </c>
      <c r="D51" s="63" t="s">
        <v>150</v>
      </c>
      <c r="E51" s="67">
        <v>49687.17</v>
      </c>
      <c r="F51" s="67">
        <v>0</v>
      </c>
      <c r="G51" s="67">
        <f t="shared" si="7"/>
        <v>49687.17</v>
      </c>
      <c r="H51" s="68">
        <v>-25000</v>
      </c>
      <c r="I51" s="67">
        <f t="shared" si="9"/>
        <v>24687.17</v>
      </c>
      <c r="J51" s="64">
        <f t="shared" si="3"/>
        <v>4388169.6899999995</v>
      </c>
      <c r="K51" s="65">
        <f t="shared" si="8"/>
        <v>24687.17</v>
      </c>
      <c r="L51" s="66">
        <v>43344</v>
      </c>
      <c r="M51" s="67"/>
      <c r="N51" s="67"/>
      <c r="O51" s="117" t="s">
        <v>26</v>
      </c>
      <c r="P51" s="118" t="s">
        <v>201</v>
      </c>
      <c r="Q51" s="62" t="s">
        <v>50</v>
      </c>
      <c r="R51" s="63" t="s">
        <v>31</v>
      </c>
      <c r="S51" s="5"/>
      <c r="T51" s="5"/>
      <c r="U51" s="5"/>
    </row>
    <row r="52" spans="1:21" ht="27.75">
      <c r="A52" s="61" t="s">
        <v>38</v>
      </c>
      <c r="B52" s="61" t="s">
        <v>202</v>
      </c>
      <c r="C52" s="69">
        <v>43253</v>
      </c>
      <c r="D52" s="63" t="s">
        <v>150</v>
      </c>
      <c r="E52" s="67">
        <v>27663.1</v>
      </c>
      <c r="F52" s="67">
        <v>0</v>
      </c>
      <c r="G52" s="67">
        <f t="shared" si="7"/>
        <v>27663.1</v>
      </c>
      <c r="H52" s="68">
        <v>-25000</v>
      </c>
      <c r="I52" s="67">
        <f t="shared" si="9"/>
        <v>2663.0999999999985</v>
      </c>
      <c r="J52" s="64">
        <f t="shared" si="3"/>
        <v>4385506.59</v>
      </c>
      <c r="K52" s="65">
        <f t="shared" si="8"/>
        <v>2663.0999999999985</v>
      </c>
      <c r="L52" s="66">
        <v>43364</v>
      </c>
      <c r="M52" s="67"/>
      <c r="N52" s="67"/>
      <c r="O52" s="117" t="s">
        <v>26</v>
      </c>
      <c r="P52" s="118" t="s">
        <v>203</v>
      </c>
      <c r="Q52" s="62" t="s">
        <v>50</v>
      </c>
      <c r="R52" s="63" t="s">
        <v>31</v>
      </c>
      <c r="S52" s="5"/>
      <c r="T52" s="5"/>
      <c r="U52" s="5"/>
    </row>
    <row r="53" spans="1:21" ht="27.75">
      <c r="A53" s="61" t="s">
        <v>46</v>
      </c>
      <c r="B53" s="61" t="s">
        <v>204</v>
      </c>
      <c r="C53" s="69">
        <v>43261</v>
      </c>
      <c r="D53" s="63" t="s">
        <v>150</v>
      </c>
      <c r="E53" s="67">
        <v>303216.35</v>
      </c>
      <c r="F53" s="67">
        <v>0</v>
      </c>
      <c r="G53" s="67">
        <v>303216.35</v>
      </c>
      <c r="H53" s="68">
        <v>-25000</v>
      </c>
      <c r="I53" s="67">
        <f>G53+H53</f>
        <v>278216.35</v>
      </c>
      <c r="J53" s="64">
        <f t="shared" si="3"/>
        <v>4107290.2399999998</v>
      </c>
      <c r="K53" s="65">
        <f>I53</f>
        <v>278216.35</v>
      </c>
      <c r="L53" s="66">
        <v>43786</v>
      </c>
      <c r="M53" s="67"/>
      <c r="N53" s="67"/>
      <c r="O53" s="117" t="s">
        <v>26</v>
      </c>
      <c r="P53" s="118" t="s">
        <v>205</v>
      </c>
      <c r="Q53" s="62" t="s">
        <v>50</v>
      </c>
      <c r="R53" s="63" t="s">
        <v>44</v>
      </c>
      <c r="S53" s="5"/>
      <c r="T53" s="5"/>
      <c r="U53" s="5"/>
    </row>
    <row r="54" spans="1:21" ht="27.75">
      <c r="A54" s="61" t="s">
        <v>1</v>
      </c>
      <c r="B54" s="61" t="s">
        <v>207</v>
      </c>
      <c r="C54" s="69">
        <v>43259</v>
      </c>
      <c r="D54" s="63" t="s">
        <v>33</v>
      </c>
      <c r="E54" s="67">
        <v>45685</v>
      </c>
      <c r="F54" s="67">
        <v>0</v>
      </c>
      <c r="G54" s="67">
        <f>E54</f>
        <v>45685</v>
      </c>
      <c r="H54" s="68">
        <v>-25000</v>
      </c>
      <c r="I54" s="67">
        <f>G54+H54</f>
        <v>20685</v>
      </c>
      <c r="J54" s="64">
        <f t="shared" si="3"/>
        <v>4086605.2399999998</v>
      </c>
      <c r="K54" s="65">
        <f>I54</f>
        <v>20685</v>
      </c>
      <c r="L54" s="66">
        <v>43663</v>
      </c>
      <c r="M54" s="67"/>
      <c r="N54" s="67"/>
      <c r="O54" s="117" t="s">
        <v>26</v>
      </c>
      <c r="P54" s="118" t="s">
        <v>217</v>
      </c>
      <c r="Q54" s="62" t="s">
        <v>50</v>
      </c>
      <c r="R54" s="63" t="s">
        <v>35</v>
      </c>
      <c r="S54" s="5"/>
      <c r="T54" s="5"/>
      <c r="U54" s="5"/>
    </row>
    <row r="55" spans="1:21" ht="27.75">
      <c r="A55" s="130" t="s">
        <v>123</v>
      </c>
      <c r="B55" s="130" t="s">
        <v>124</v>
      </c>
      <c r="C55" s="131">
        <v>43278</v>
      </c>
      <c r="D55" s="132" t="s">
        <v>198</v>
      </c>
      <c r="E55" s="133">
        <v>47845</v>
      </c>
      <c r="F55" s="133">
        <v>0</v>
      </c>
      <c r="G55" s="133">
        <f aca="true" t="shared" si="10" ref="G55:G60">E55</f>
        <v>47845</v>
      </c>
      <c r="H55" s="134">
        <v>-12500</v>
      </c>
      <c r="I55" s="133">
        <f aca="true" t="shared" si="11" ref="I55:I60">G55+H55</f>
        <v>35345</v>
      </c>
      <c r="J55" s="64">
        <f t="shared" si="3"/>
        <v>4051260.2399999998</v>
      </c>
      <c r="K55" s="65">
        <f aca="true" t="shared" si="12" ref="K55:K60">I55</f>
        <v>35345</v>
      </c>
      <c r="L55" s="66">
        <v>43580</v>
      </c>
      <c r="M55" s="133"/>
      <c r="N55" s="133"/>
      <c r="O55" s="135" t="s">
        <v>26</v>
      </c>
      <c r="P55" s="136" t="s">
        <v>220</v>
      </c>
      <c r="Q55" s="137" t="s">
        <v>50</v>
      </c>
      <c r="R55" s="132" t="s">
        <v>44</v>
      </c>
      <c r="S55" s="5"/>
      <c r="T55" s="5"/>
      <c r="U55" s="5"/>
    </row>
    <row r="56" spans="1:21" ht="27.75">
      <c r="A56" s="130" t="s">
        <v>27</v>
      </c>
      <c r="B56" s="130" t="s">
        <v>210</v>
      </c>
      <c r="C56" s="131">
        <v>43278</v>
      </c>
      <c r="D56" s="132" t="s">
        <v>198</v>
      </c>
      <c r="E56" s="133">
        <v>25026.89</v>
      </c>
      <c r="F56" s="133">
        <v>0</v>
      </c>
      <c r="G56" s="133">
        <f t="shared" si="10"/>
        <v>25026.89</v>
      </c>
      <c r="H56" s="134">
        <v>-6750</v>
      </c>
      <c r="I56" s="133">
        <f t="shared" si="11"/>
        <v>18276.89</v>
      </c>
      <c r="J56" s="64">
        <f t="shared" si="3"/>
        <v>4032983.3499999996</v>
      </c>
      <c r="K56" s="65">
        <f t="shared" si="12"/>
        <v>18276.89</v>
      </c>
      <c r="L56" s="66">
        <v>43617</v>
      </c>
      <c r="M56" s="133"/>
      <c r="N56" s="133"/>
      <c r="O56" s="135" t="s">
        <v>26</v>
      </c>
      <c r="P56" s="136" t="s">
        <v>220</v>
      </c>
      <c r="Q56" s="137" t="s">
        <v>50</v>
      </c>
      <c r="R56" s="132" t="s">
        <v>31</v>
      </c>
      <c r="S56" s="129"/>
      <c r="T56" s="5"/>
      <c r="U56" s="127"/>
    </row>
    <row r="57" spans="1:21" ht="27.75">
      <c r="A57" s="130" t="s">
        <v>1</v>
      </c>
      <c r="B57" s="130" t="s">
        <v>224</v>
      </c>
      <c r="C57" s="131">
        <v>43278</v>
      </c>
      <c r="D57" s="132" t="s">
        <v>225</v>
      </c>
      <c r="E57" s="133">
        <v>21530.13</v>
      </c>
      <c r="F57" s="133">
        <v>0</v>
      </c>
      <c r="G57" s="133">
        <f t="shared" si="10"/>
        <v>21530.13</v>
      </c>
      <c r="H57" s="134">
        <v>-5750</v>
      </c>
      <c r="I57" s="133">
        <f t="shared" si="11"/>
        <v>15780.130000000001</v>
      </c>
      <c r="J57" s="64">
        <f t="shared" si="3"/>
        <v>4017203.2199999997</v>
      </c>
      <c r="K57" s="65">
        <f t="shared" si="12"/>
        <v>15780.130000000001</v>
      </c>
      <c r="L57" s="66">
        <v>43580</v>
      </c>
      <c r="M57" s="133"/>
      <c r="N57" s="133"/>
      <c r="O57" s="135" t="s">
        <v>26</v>
      </c>
      <c r="P57" s="136" t="s">
        <v>220</v>
      </c>
      <c r="Q57" s="137" t="s">
        <v>50</v>
      </c>
      <c r="R57" s="132" t="s">
        <v>31</v>
      </c>
      <c r="S57" s="129"/>
      <c r="T57" s="5"/>
      <c r="U57" s="127">
        <f>J62-3977011.05</f>
        <v>0</v>
      </c>
    </row>
    <row r="58" spans="1:21" ht="27.75">
      <c r="A58" s="130" t="s">
        <v>1</v>
      </c>
      <c r="B58" s="130" t="s">
        <v>211</v>
      </c>
      <c r="C58" s="131">
        <v>43279</v>
      </c>
      <c r="D58" s="132" t="s">
        <v>198</v>
      </c>
      <c r="E58" s="133">
        <v>3893.26</v>
      </c>
      <c r="F58" s="133">
        <v>0</v>
      </c>
      <c r="G58" s="133">
        <f t="shared" si="10"/>
        <v>3893.26</v>
      </c>
      <c r="H58" s="134">
        <v>-1492.99</v>
      </c>
      <c r="I58" s="133">
        <f t="shared" si="11"/>
        <v>2400.2700000000004</v>
      </c>
      <c r="J58" s="64">
        <f>J57-K58</f>
        <v>4014802.9499999997</v>
      </c>
      <c r="K58" s="65">
        <f t="shared" si="12"/>
        <v>2400.2700000000004</v>
      </c>
      <c r="L58" s="66">
        <v>43585</v>
      </c>
      <c r="M58" s="133"/>
      <c r="N58" s="133"/>
      <c r="O58" s="135" t="s">
        <v>26</v>
      </c>
      <c r="P58" s="136" t="s">
        <v>221</v>
      </c>
      <c r="Q58" s="137" t="s">
        <v>50</v>
      </c>
      <c r="R58" s="132" t="s">
        <v>44</v>
      </c>
      <c r="S58" s="5"/>
      <c r="T58" s="5"/>
      <c r="U58" s="5"/>
    </row>
    <row r="59" spans="1:21" ht="33" customHeight="1">
      <c r="A59" s="130" t="s">
        <v>38</v>
      </c>
      <c r="B59" s="130" t="s">
        <v>212</v>
      </c>
      <c r="C59" s="131">
        <v>43279</v>
      </c>
      <c r="D59" s="132" t="s">
        <v>215</v>
      </c>
      <c r="E59" s="133">
        <v>34162.16</v>
      </c>
      <c r="F59" s="133">
        <v>0</v>
      </c>
      <c r="G59" s="133">
        <f t="shared" si="10"/>
        <v>34162.16</v>
      </c>
      <c r="H59" s="134">
        <v>-13100.56</v>
      </c>
      <c r="I59" s="133">
        <f t="shared" si="11"/>
        <v>21061.600000000006</v>
      </c>
      <c r="J59" s="64">
        <f>J58-K59</f>
        <v>3993741.3499999996</v>
      </c>
      <c r="K59" s="65">
        <f t="shared" si="12"/>
        <v>21061.600000000006</v>
      </c>
      <c r="L59" s="66">
        <v>43585</v>
      </c>
      <c r="M59" s="133"/>
      <c r="N59" s="133"/>
      <c r="O59" s="135" t="s">
        <v>26</v>
      </c>
      <c r="P59" s="136" t="s">
        <v>221</v>
      </c>
      <c r="Q59" s="137" t="s">
        <v>50</v>
      </c>
      <c r="R59" s="132" t="s">
        <v>31</v>
      </c>
      <c r="S59" s="5"/>
      <c r="T59" s="5"/>
      <c r="U59" s="5"/>
    </row>
    <row r="60" spans="1:21" ht="33" customHeight="1">
      <c r="A60" s="130" t="s">
        <v>27</v>
      </c>
      <c r="B60" s="130" t="s">
        <v>226</v>
      </c>
      <c r="C60" s="131">
        <v>43279</v>
      </c>
      <c r="D60" s="132" t="s">
        <v>215</v>
      </c>
      <c r="E60" s="133">
        <v>27136.75</v>
      </c>
      <c r="F60" s="133">
        <v>0</v>
      </c>
      <c r="G60" s="133">
        <f t="shared" si="10"/>
        <v>27136.75</v>
      </c>
      <c r="H60" s="134">
        <v>-10406.45</v>
      </c>
      <c r="I60" s="133">
        <f t="shared" si="11"/>
        <v>16730.3</v>
      </c>
      <c r="J60" s="64">
        <f>J59-K60</f>
        <v>3977011.05</v>
      </c>
      <c r="K60" s="65">
        <f t="shared" si="12"/>
        <v>16730.3</v>
      </c>
      <c r="L60" s="66">
        <v>43585</v>
      </c>
      <c r="M60" s="133"/>
      <c r="N60" s="133"/>
      <c r="O60" s="135" t="s">
        <v>26</v>
      </c>
      <c r="P60" s="136" t="s">
        <v>221</v>
      </c>
      <c r="Q60" s="137" t="s">
        <v>50</v>
      </c>
      <c r="R60" s="132" t="s">
        <v>35</v>
      </c>
      <c r="S60" s="5"/>
      <c r="T60" s="5"/>
      <c r="U60" s="5"/>
    </row>
    <row r="61" spans="1:21" ht="15" customHeight="1">
      <c r="A61" s="11"/>
      <c r="B61" s="10"/>
      <c r="C61" s="17"/>
      <c r="D61" s="29"/>
      <c r="E61" s="38"/>
      <c r="F61" s="38"/>
      <c r="G61" s="38"/>
      <c r="H61" s="39"/>
      <c r="I61" s="38"/>
      <c r="J61" s="40"/>
      <c r="K61" s="38"/>
      <c r="L61" s="14"/>
      <c r="M61" s="38"/>
      <c r="N61" s="38"/>
      <c r="O61" s="43"/>
      <c r="P61" s="20"/>
      <c r="Q61" s="20"/>
      <c r="R61" s="21"/>
      <c r="S61" s="5"/>
      <c r="T61" s="5"/>
      <c r="U61" s="5"/>
    </row>
    <row r="62" spans="1:21" ht="15" customHeight="1">
      <c r="A62" s="139" t="s">
        <v>241</v>
      </c>
      <c r="B62" s="140"/>
      <c r="C62" s="19"/>
      <c r="D62" s="20" t="s">
        <v>0</v>
      </c>
      <c r="E62" s="44">
        <f>SUM(E6:E61)</f>
        <v>4425290.210000001</v>
      </c>
      <c r="F62" s="44">
        <f>SUM(F6:F61)</f>
        <v>-77300.89999999997</v>
      </c>
      <c r="G62" s="44">
        <f>SUM(G6:G61)</f>
        <v>4347988.950000001</v>
      </c>
      <c r="H62" s="44">
        <f>SUM(H6:H61)</f>
        <v>-825000</v>
      </c>
      <c r="I62" s="44">
        <f>SUM(I6:I61)</f>
        <v>3522988.950000001</v>
      </c>
      <c r="J62" s="44">
        <f>J60</f>
        <v>3977011.05</v>
      </c>
      <c r="K62" s="44">
        <f>SUM(K6:K61)</f>
        <v>3522988.950000001</v>
      </c>
      <c r="L62" s="20"/>
      <c r="M62" s="44">
        <v>0</v>
      </c>
      <c r="N62" s="20"/>
      <c r="O62" s="20"/>
      <c r="P62" s="20"/>
      <c r="Q62" s="20"/>
      <c r="R62" s="21"/>
      <c r="S62" s="4"/>
      <c r="T62" s="4"/>
      <c r="U62" s="4"/>
    </row>
    <row r="63" spans="1:21" ht="15" customHeight="1">
      <c r="A63" s="9"/>
      <c r="B63" s="4"/>
      <c r="C63" s="19"/>
      <c r="D63" s="20"/>
      <c r="E63" s="44"/>
      <c r="F63" s="44"/>
      <c r="G63" s="44"/>
      <c r="H63" s="44"/>
      <c r="I63" s="44"/>
      <c r="J63" s="20"/>
      <c r="K63" s="22"/>
      <c r="L63" s="20"/>
      <c r="M63" s="22"/>
      <c r="N63" s="20"/>
      <c r="O63" s="20"/>
      <c r="P63" s="20"/>
      <c r="Q63" s="20"/>
      <c r="R63" s="21"/>
      <c r="S63" s="4"/>
      <c r="T63" s="4"/>
      <c r="U63" s="4"/>
    </row>
    <row r="64" spans="1:21" ht="15" customHeight="1">
      <c r="A64" s="4"/>
      <c r="B64" s="4"/>
      <c r="C64" s="19"/>
      <c r="D64" s="20"/>
      <c r="E64" s="44"/>
      <c r="F64" s="44"/>
      <c r="G64" s="44"/>
      <c r="H64" s="44"/>
      <c r="I64" s="44"/>
      <c r="J64" s="20"/>
      <c r="K64" s="22"/>
      <c r="L64" s="20"/>
      <c r="M64" s="22"/>
      <c r="N64" s="20"/>
      <c r="O64" s="20"/>
      <c r="P64" s="20"/>
      <c r="Q64" s="20"/>
      <c r="R64" s="21"/>
      <c r="S64" s="4"/>
      <c r="T64" s="4"/>
      <c r="U64" s="4"/>
    </row>
    <row r="65" spans="1:21" ht="15" customHeight="1">
      <c r="A65" s="4"/>
      <c r="B65" s="4"/>
      <c r="C65" s="19"/>
      <c r="D65" s="20"/>
      <c r="E65" s="44"/>
      <c r="F65" s="44"/>
      <c r="G65" s="44"/>
      <c r="H65" s="44"/>
      <c r="I65" s="44"/>
      <c r="J65" s="20"/>
      <c r="K65" s="22"/>
      <c r="L65" s="20"/>
      <c r="M65" s="22"/>
      <c r="N65" s="20"/>
      <c r="O65" s="20"/>
      <c r="P65" s="20"/>
      <c r="Q65" s="20"/>
      <c r="R65" s="21"/>
      <c r="S65" s="4"/>
      <c r="T65" s="4"/>
      <c r="U65" s="4"/>
    </row>
    <row r="66" spans="1:21" s="1" customFormat="1" ht="15" customHeight="1">
      <c r="A66" s="4"/>
      <c r="B66" s="4"/>
      <c r="C66" s="19"/>
      <c r="D66" s="20"/>
      <c r="E66" s="44"/>
      <c r="F66" s="44"/>
      <c r="G66" s="44"/>
      <c r="H66" s="44"/>
      <c r="I66" s="44"/>
      <c r="J66" s="20"/>
      <c r="K66" s="22"/>
      <c r="L66" s="20"/>
      <c r="M66" s="22"/>
      <c r="N66" s="20"/>
      <c r="O66" s="20"/>
      <c r="P66" s="20"/>
      <c r="Q66" s="20"/>
      <c r="R66" s="21"/>
      <c r="S66" s="4"/>
      <c r="T66" s="4"/>
      <c r="U66" s="4"/>
    </row>
    <row r="67" spans="1:21" s="1" customFormat="1" ht="15" customHeight="1">
      <c r="A67" s="4"/>
      <c r="B67" s="4"/>
      <c r="C67" s="19"/>
      <c r="D67" s="20"/>
      <c r="E67" s="44"/>
      <c r="F67" s="44"/>
      <c r="G67" s="44"/>
      <c r="H67" s="44"/>
      <c r="I67" s="44"/>
      <c r="J67" s="20"/>
      <c r="K67" s="22"/>
      <c r="L67" s="20"/>
      <c r="M67" s="22"/>
      <c r="N67" s="20"/>
      <c r="O67" s="20"/>
      <c r="P67" s="20"/>
      <c r="Q67" s="20"/>
      <c r="R67" s="21"/>
      <c r="S67" s="4"/>
      <c r="T67" s="4"/>
      <c r="U67" s="4"/>
    </row>
    <row r="68" spans="1:21" ht="28.5" customHeight="1">
      <c r="A68" s="46"/>
      <c r="B68" s="46"/>
      <c r="C68" s="45"/>
      <c r="D68" s="46"/>
      <c r="E68" s="49" t="s">
        <v>21</v>
      </c>
      <c r="F68" s="49"/>
      <c r="G68" s="49"/>
      <c r="H68" s="47"/>
      <c r="I68" s="48"/>
      <c r="J68" s="46"/>
      <c r="K68" s="52"/>
      <c r="L68" s="46"/>
      <c r="M68" s="50"/>
      <c r="N68" s="46"/>
      <c r="O68" s="46"/>
      <c r="P68" s="46"/>
      <c r="Q68" s="46"/>
      <c r="R68" s="51"/>
      <c r="S68" s="4"/>
      <c r="T68" s="4"/>
      <c r="U68" s="4"/>
    </row>
    <row r="69" spans="1:21" ht="15" customHeight="1">
      <c r="A69" s="11"/>
      <c r="B69" s="8"/>
      <c r="C69" s="17"/>
      <c r="D69" s="13"/>
      <c r="E69" s="38"/>
      <c r="F69" s="38"/>
      <c r="G69" s="38"/>
      <c r="H69" s="39"/>
      <c r="I69" s="38"/>
      <c r="J69" s="41"/>
      <c r="K69" s="18"/>
      <c r="L69" s="14"/>
      <c r="M69" s="38"/>
      <c r="N69" s="38"/>
      <c r="O69" s="42"/>
      <c r="P69" s="15"/>
      <c r="Q69" s="13"/>
      <c r="R69" s="16"/>
      <c r="S69" s="5"/>
      <c r="T69" s="5"/>
      <c r="U69" s="5"/>
    </row>
    <row r="70" spans="1:21" ht="27.75">
      <c r="A70" s="61" t="s">
        <v>41</v>
      </c>
      <c r="B70" s="61" t="s">
        <v>42</v>
      </c>
      <c r="C70" s="69">
        <v>42957</v>
      </c>
      <c r="D70" s="62" t="s">
        <v>2</v>
      </c>
      <c r="E70" s="67">
        <v>10000</v>
      </c>
      <c r="F70" s="67">
        <v>10000</v>
      </c>
      <c r="G70" s="67"/>
      <c r="H70" s="68"/>
      <c r="I70" s="67"/>
      <c r="J70" s="64"/>
      <c r="K70" s="65"/>
      <c r="L70" s="66">
        <v>42962</v>
      </c>
      <c r="M70" s="67"/>
      <c r="N70" s="67"/>
      <c r="O70" s="101" t="s">
        <v>26</v>
      </c>
      <c r="P70" s="62" t="s">
        <v>45</v>
      </c>
      <c r="Q70" s="62" t="s">
        <v>50</v>
      </c>
      <c r="R70" s="63" t="s">
        <v>44</v>
      </c>
      <c r="S70" s="4" t="s">
        <v>97</v>
      </c>
      <c r="T70" s="4"/>
      <c r="U70" s="4"/>
    </row>
    <row r="71" spans="1:21" ht="27.75">
      <c r="A71" s="61" t="s">
        <v>41</v>
      </c>
      <c r="B71" s="61" t="s">
        <v>54</v>
      </c>
      <c r="C71" s="69">
        <v>42966</v>
      </c>
      <c r="D71" s="63" t="s">
        <v>55</v>
      </c>
      <c r="E71" s="67">
        <v>25000</v>
      </c>
      <c r="F71" s="67">
        <v>25000</v>
      </c>
      <c r="G71" s="67"/>
      <c r="H71" s="68"/>
      <c r="I71" s="67"/>
      <c r="J71" s="64"/>
      <c r="K71" s="65"/>
      <c r="L71" s="66">
        <v>43002</v>
      </c>
      <c r="M71" s="67"/>
      <c r="N71" s="67"/>
      <c r="O71" s="101" t="s">
        <v>26</v>
      </c>
      <c r="P71" s="62" t="s">
        <v>56</v>
      </c>
      <c r="Q71" s="62" t="s">
        <v>50</v>
      </c>
      <c r="R71" s="63" t="s">
        <v>44</v>
      </c>
      <c r="S71" s="4" t="s">
        <v>97</v>
      </c>
      <c r="T71" s="4"/>
      <c r="U71" s="4"/>
    </row>
    <row r="72" spans="1:21" ht="56.25" customHeight="1">
      <c r="A72" s="61" t="s">
        <v>1</v>
      </c>
      <c r="B72" s="61" t="s">
        <v>36</v>
      </c>
      <c r="C72" s="69">
        <v>42940</v>
      </c>
      <c r="D72" s="62" t="s">
        <v>2</v>
      </c>
      <c r="E72" s="67">
        <v>10000</v>
      </c>
      <c r="F72" s="67">
        <v>10000</v>
      </c>
      <c r="G72" s="67"/>
      <c r="H72" s="68"/>
      <c r="I72" s="67"/>
      <c r="J72" s="64"/>
      <c r="K72" s="65"/>
      <c r="L72" s="66">
        <v>43003</v>
      </c>
      <c r="M72" s="67"/>
      <c r="N72" s="67"/>
      <c r="O72" s="101" t="s">
        <v>26</v>
      </c>
      <c r="P72" s="62" t="s">
        <v>37</v>
      </c>
      <c r="Q72" s="62" t="s">
        <v>50</v>
      </c>
      <c r="R72" s="63" t="s">
        <v>35</v>
      </c>
      <c r="S72" s="4" t="s">
        <v>97</v>
      </c>
      <c r="T72" s="4"/>
      <c r="U72" s="4"/>
    </row>
    <row r="73" spans="1:21" ht="27.75">
      <c r="A73" s="61" t="s">
        <v>1</v>
      </c>
      <c r="B73" s="61" t="s">
        <v>89</v>
      </c>
      <c r="C73" s="69">
        <v>43010</v>
      </c>
      <c r="D73" s="63" t="s">
        <v>33</v>
      </c>
      <c r="E73" s="67">
        <v>10000</v>
      </c>
      <c r="F73" s="67">
        <v>10000</v>
      </c>
      <c r="G73" s="67"/>
      <c r="H73" s="68"/>
      <c r="I73" s="67"/>
      <c r="J73" s="64"/>
      <c r="K73" s="65"/>
      <c r="L73" s="66">
        <v>43023</v>
      </c>
      <c r="M73" s="67"/>
      <c r="N73" s="67"/>
      <c r="O73" s="101" t="s">
        <v>26</v>
      </c>
      <c r="P73" s="62" t="s">
        <v>90</v>
      </c>
      <c r="Q73" s="62" t="s">
        <v>50</v>
      </c>
      <c r="R73" s="63" t="s">
        <v>88</v>
      </c>
      <c r="S73" s="4" t="s">
        <v>97</v>
      </c>
      <c r="T73" s="4"/>
      <c r="U73" s="4"/>
    </row>
    <row r="74" spans="1:21" ht="42">
      <c r="A74" s="61" t="s">
        <v>38</v>
      </c>
      <c r="B74" s="61" t="s">
        <v>78</v>
      </c>
      <c r="C74" s="69">
        <v>43013</v>
      </c>
      <c r="D74" s="63" t="s">
        <v>2</v>
      </c>
      <c r="E74" s="67">
        <v>5000</v>
      </c>
      <c r="F74" s="67">
        <v>5000</v>
      </c>
      <c r="G74" s="67"/>
      <c r="H74" s="68"/>
      <c r="I74" s="67"/>
      <c r="J74" s="64"/>
      <c r="K74" s="65"/>
      <c r="L74" s="66">
        <v>43025</v>
      </c>
      <c r="M74" s="67"/>
      <c r="N74" s="67"/>
      <c r="O74" s="101" t="s">
        <v>26</v>
      </c>
      <c r="P74" s="62" t="s">
        <v>79</v>
      </c>
      <c r="Q74" s="62" t="s">
        <v>50</v>
      </c>
      <c r="R74" s="63" t="s">
        <v>80</v>
      </c>
      <c r="S74" s="4" t="s">
        <v>97</v>
      </c>
      <c r="T74" s="4"/>
      <c r="U74" s="4"/>
    </row>
    <row r="75" spans="1:21" ht="28.5">
      <c r="A75" s="61" t="s">
        <v>38</v>
      </c>
      <c r="B75" s="61" t="s">
        <v>57</v>
      </c>
      <c r="C75" s="69">
        <v>42972</v>
      </c>
      <c r="D75" s="63" t="s">
        <v>58</v>
      </c>
      <c r="E75" s="67">
        <v>250000</v>
      </c>
      <c r="F75" s="67">
        <v>250000</v>
      </c>
      <c r="G75" s="67"/>
      <c r="H75" s="68"/>
      <c r="I75" s="67"/>
      <c r="J75" s="64"/>
      <c r="K75" s="65"/>
      <c r="L75" s="66">
        <v>43018</v>
      </c>
      <c r="M75" s="67"/>
      <c r="N75" s="67"/>
      <c r="O75" s="101" t="s">
        <v>26</v>
      </c>
      <c r="P75" s="62" t="s">
        <v>59</v>
      </c>
      <c r="Q75" s="62" t="s">
        <v>50</v>
      </c>
      <c r="R75" s="63" t="s">
        <v>31</v>
      </c>
      <c r="S75" s="141" t="s">
        <v>96</v>
      </c>
      <c r="T75" s="141"/>
      <c r="U75" s="141"/>
    </row>
    <row r="76" spans="1:21" ht="28.5">
      <c r="A76" s="61" t="s">
        <v>1</v>
      </c>
      <c r="B76" s="61" t="s">
        <v>98</v>
      </c>
      <c r="C76" s="17">
        <v>43017</v>
      </c>
      <c r="D76" s="13" t="s">
        <v>2</v>
      </c>
      <c r="E76" s="38">
        <v>15000</v>
      </c>
      <c r="F76" s="38">
        <v>15000</v>
      </c>
      <c r="G76" s="38"/>
      <c r="H76" s="39"/>
      <c r="I76" s="38"/>
      <c r="J76" s="116"/>
      <c r="K76" s="115"/>
      <c r="L76" s="66">
        <v>43034</v>
      </c>
      <c r="M76" s="38"/>
      <c r="N76" s="38"/>
      <c r="O76" s="101" t="s">
        <v>26</v>
      </c>
      <c r="P76" s="62" t="s">
        <v>85</v>
      </c>
      <c r="Q76" s="62" t="s">
        <v>50</v>
      </c>
      <c r="R76" s="16" t="s">
        <v>88</v>
      </c>
      <c r="S76" s="4" t="s">
        <v>97</v>
      </c>
      <c r="T76" s="5"/>
      <c r="U76" s="5"/>
    </row>
    <row r="77" spans="1:21" ht="31.5" customHeight="1">
      <c r="A77" s="61" t="s">
        <v>41</v>
      </c>
      <c r="B77" s="61" t="s">
        <v>42</v>
      </c>
      <c r="C77" s="69">
        <v>42943</v>
      </c>
      <c r="D77" s="62" t="s">
        <v>2</v>
      </c>
      <c r="E77" s="67">
        <v>25000</v>
      </c>
      <c r="F77" s="67">
        <v>25000</v>
      </c>
      <c r="G77" s="67"/>
      <c r="H77" s="68"/>
      <c r="I77" s="67"/>
      <c r="J77" s="64"/>
      <c r="K77" s="65"/>
      <c r="L77" s="66">
        <v>43054</v>
      </c>
      <c r="M77" s="67"/>
      <c r="N77" s="67"/>
      <c r="O77" s="101" t="s">
        <v>26</v>
      </c>
      <c r="P77" s="62" t="s">
        <v>43</v>
      </c>
      <c r="Q77" s="62" t="s">
        <v>50</v>
      </c>
      <c r="R77" s="63" t="s">
        <v>44</v>
      </c>
      <c r="S77" s="4" t="s">
        <v>97</v>
      </c>
      <c r="T77" s="5"/>
      <c r="U77" s="5"/>
    </row>
    <row r="78" spans="1:21" ht="42">
      <c r="A78" s="61" t="s">
        <v>1</v>
      </c>
      <c r="B78" s="61" t="s">
        <v>81</v>
      </c>
      <c r="C78" s="69">
        <v>43014</v>
      </c>
      <c r="D78" s="63" t="s">
        <v>2</v>
      </c>
      <c r="E78" s="67">
        <v>10000</v>
      </c>
      <c r="F78" s="67">
        <v>10000</v>
      </c>
      <c r="G78" s="67"/>
      <c r="H78" s="68"/>
      <c r="I78" s="67"/>
      <c r="J78" s="64"/>
      <c r="K78" s="65"/>
      <c r="L78" s="66">
        <v>43068</v>
      </c>
      <c r="M78" s="67"/>
      <c r="N78" s="67"/>
      <c r="O78" s="101" t="s">
        <v>26</v>
      </c>
      <c r="P78" s="62" t="s">
        <v>82</v>
      </c>
      <c r="Q78" s="62" t="s">
        <v>50</v>
      </c>
      <c r="R78" s="63" t="s">
        <v>31</v>
      </c>
      <c r="S78" s="5"/>
      <c r="T78" s="5"/>
      <c r="U78" s="5"/>
    </row>
    <row r="79" spans="1:21" ht="51" customHeight="1">
      <c r="A79" s="61" t="s">
        <v>38</v>
      </c>
      <c r="B79" s="61" t="s">
        <v>111</v>
      </c>
      <c r="C79" s="69">
        <v>43025</v>
      </c>
      <c r="D79" s="63" t="s">
        <v>112</v>
      </c>
      <c r="E79" s="67">
        <v>110000</v>
      </c>
      <c r="F79" s="67">
        <v>110000</v>
      </c>
      <c r="G79" s="67"/>
      <c r="H79" s="68"/>
      <c r="I79" s="67"/>
      <c r="J79" s="64"/>
      <c r="K79" s="65"/>
      <c r="L79" s="66">
        <v>43123</v>
      </c>
      <c r="M79" s="67"/>
      <c r="N79" s="67"/>
      <c r="O79" s="101" t="s">
        <v>26</v>
      </c>
      <c r="P79" s="62" t="s">
        <v>113</v>
      </c>
      <c r="Q79" s="62" t="s">
        <v>50</v>
      </c>
      <c r="R79" s="63" t="s">
        <v>31</v>
      </c>
      <c r="S79" s="5"/>
      <c r="T79" s="5"/>
      <c r="U79" s="5"/>
    </row>
    <row r="80" spans="1:21" ht="27.75">
      <c r="A80" s="61" t="s">
        <v>27</v>
      </c>
      <c r="B80" s="61" t="s">
        <v>108</v>
      </c>
      <c r="C80" s="69">
        <v>43045</v>
      </c>
      <c r="D80" s="63" t="s">
        <v>109</v>
      </c>
      <c r="E80" s="67">
        <v>25000</v>
      </c>
      <c r="F80" s="67">
        <v>25000</v>
      </c>
      <c r="G80" s="67"/>
      <c r="H80" s="68"/>
      <c r="I80" s="67">
        <f>(G80+H80)</f>
        <v>0</v>
      </c>
      <c r="J80" s="64"/>
      <c r="K80" s="65"/>
      <c r="L80" s="66">
        <v>43164</v>
      </c>
      <c r="M80" s="67"/>
      <c r="N80" s="67"/>
      <c r="O80" s="101" t="s">
        <v>26</v>
      </c>
      <c r="P80" s="62" t="s">
        <v>110</v>
      </c>
      <c r="Q80" s="62" t="s">
        <v>50</v>
      </c>
      <c r="R80" s="63" t="s">
        <v>88</v>
      </c>
      <c r="S80" s="5"/>
      <c r="T80" s="5"/>
      <c r="U80" s="5"/>
    </row>
    <row r="81" spans="1:21" ht="27.75">
      <c r="A81" s="61" t="s">
        <v>41</v>
      </c>
      <c r="B81" s="61" t="s">
        <v>146</v>
      </c>
      <c r="C81" s="69">
        <v>43110</v>
      </c>
      <c r="D81" s="63" t="s">
        <v>150</v>
      </c>
      <c r="E81" s="67">
        <v>25000</v>
      </c>
      <c r="F81" s="67">
        <v>25000</v>
      </c>
      <c r="G81" s="67"/>
      <c r="H81" s="68"/>
      <c r="I81" s="67">
        <f>(G81+H81)</f>
        <v>0</v>
      </c>
      <c r="J81" s="64"/>
      <c r="K81" s="65"/>
      <c r="L81" s="66">
        <v>43166</v>
      </c>
      <c r="M81" s="67"/>
      <c r="N81" s="67"/>
      <c r="O81" s="117" t="s">
        <v>26</v>
      </c>
      <c r="P81" s="62" t="s">
        <v>151</v>
      </c>
      <c r="Q81" s="62" t="s">
        <v>50</v>
      </c>
      <c r="R81" s="63" t="s">
        <v>31</v>
      </c>
      <c r="S81" s="5"/>
      <c r="T81" s="5"/>
      <c r="U81" s="5"/>
    </row>
    <row r="82" spans="1:21" ht="27.75">
      <c r="A82" s="61" t="s">
        <v>38</v>
      </c>
      <c r="B82" s="61" t="s">
        <v>170</v>
      </c>
      <c r="C82" s="69">
        <v>43101</v>
      </c>
      <c r="D82" s="63" t="s">
        <v>171</v>
      </c>
      <c r="E82" s="67">
        <v>200000</v>
      </c>
      <c r="F82" s="67">
        <v>200000</v>
      </c>
      <c r="G82" s="67"/>
      <c r="H82" s="68"/>
      <c r="I82" s="67"/>
      <c r="J82" s="64"/>
      <c r="K82" s="65"/>
      <c r="L82" s="66">
        <v>43188</v>
      </c>
      <c r="M82" s="67"/>
      <c r="N82" s="67"/>
      <c r="O82" s="117" t="s">
        <v>26</v>
      </c>
      <c r="P82" s="118" t="s">
        <v>173</v>
      </c>
      <c r="Q82" s="62" t="s">
        <v>50</v>
      </c>
      <c r="R82" s="63" t="s">
        <v>35</v>
      </c>
      <c r="S82" s="4" t="s">
        <v>187</v>
      </c>
      <c r="T82" s="5"/>
      <c r="U82" s="5"/>
    </row>
    <row r="83" spans="1:21" ht="27.75">
      <c r="A83" s="61" t="s">
        <v>41</v>
      </c>
      <c r="B83" s="61" t="s">
        <v>77</v>
      </c>
      <c r="C83" s="69">
        <v>42969</v>
      </c>
      <c r="D83" s="63" t="s">
        <v>2</v>
      </c>
      <c r="E83" s="67">
        <v>0</v>
      </c>
      <c r="F83" s="67">
        <v>0</v>
      </c>
      <c r="G83" s="67"/>
      <c r="H83" s="68"/>
      <c r="I83" s="67"/>
      <c r="J83" s="64"/>
      <c r="K83" s="65"/>
      <c r="L83" s="66">
        <v>43188</v>
      </c>
      <c r="M83" s="67"/>
      <c r="N83" s="67"/>
      <c r="O83" s="101" t="s">
        <v>26</v>
      </c>
      <c r="P83" s="62" t="s">
        <v>61</v>
      </c>
      <c r="Q83" s="62" t="s">
        <v>50</v>
      </c>
      <c r="R83" s="63" t="s">
        <v>44</v>
      </c>
      <c r="S83" s="5"/>
      <c r="T83" s="5"/>
      <c r="U83" s="5"/>
    </row>
    <row r="84" spans="1:21" ht="28.5">
      <c r="A84" s="11" t="s">
        <v>1</v>
      </c>
      <c r="B84" s="10" t="s">
        <v>195</v>
      </c>
      <c r="C84" s="17">
        <v>43202</v>
      </c>
      <c r="D84" s="13" t="s">
        <v>2</v>
      </c>
      <c r="E84" s="38">
        <v>10000</v>
      </c>
      <c r="F84" s="38">
        <v>10000</v>
      </c>
      <c r="G84" s="38"/>
      <c r="H84" s="39"/>
      <c r="I84" s="38"/>
      <c r="J84" s="40"/>
      <c r="K84" s="44"/>
      <c r="L84" s="14">
        <v>43203</v>
      </c>
      <c r="M84" s="38"/>
      <c r="N84" s="38"/>
      <c r="O84" s="101" t="s">
        <v>26</v>
      </c>
      <c r="P84" s="15" t="s">
        <v>194</v>
      </c>
      <c r="Q84" s="13" t="s">
        <v>50</v>
      </c>
      <c r="R84" s="16" t="s">
        <v>44</v>
      </c>
      <c r="S84" s="5" t="s">
        <v>97</v>
      </c>
      <c r="T84" s="5"/>
      <c r="U84" s="5"/>
    </row>
    <row r="85" spans="1:21" ht="27.75">
      <c r="A85" s="61" t="s">
        <v>188</v>
      </c>
      <c r="B85" s="61" t="s">
        <v>189</v>
      </c>
      <c r="C85" s="69">
        <v>43160</v>
      </c>
      <c r="D85" s="63" t="s">
        <v>150</v>
      </c>
      <c r="E85" s="67">
        <v>25000</v>
      </c>
      <c r="F85" s="67">
        <v>25000</v>
      </c>
      <c r="G85" s="67"/>
      <c r="H85" s="68"/>
      <c r="I85" s="67">
        <v>0</v>
      </c>
      <c r="J85" s="64"/>
      <c r="K85" s="65"/>
      <c r="L85" s="66">
        <v>43220</v>
      </c>
      <c r="M85" s="67"/>
      <c r="N85" s="67"/>
      <c r="O85" s="117" t="s">
        <v>26</v>
      </c>
      <c r="P85" s="118" t="s">
        <v>193</v>
      </c>
      <c r="Q85" s="62" t="s">
        <v>50</v>
      </c>
      <c r="R85" s="63" t="s">
        <v>66</v>
      </c>
      <c r="S85" s="5" t="s">
        <v>97</v>
      </c>
      <c r="T85" s="5"/>
      <c r="U85" s="5"/>
    </row>
    <row r="86" spans="1:21" ht="27.75">
      <c r="A86" s="61" t="s">
        <v>38</v>
      </c>
      <c r="B86" s="61" t="s">
        <v>159</v>
      </c>
      <c r="C86" s="69">
        <v>43143</v>
      </c>
      <c r="D86" s="63" t="s">
        <v>161</v>
      </c>
      <c r="E86" s="67">
        <v>50000</v>
      </c>
      <c r="F86" s="67">
        <v>50000</v>
      </c>
      <c r="G86" s="67"/>
      <c r="H86" s="68"/>
      <c r="I86" s="67"/>
      <c r="J86" s="64"/>
      <c r="K86" s="65"/>
      <c r="L86" s="66">
        <v>43228</v>
      </c>
      <c r="M86" s="67"/>
      <c r="N86" s="67"/>
      <c r="O86" s="117" t="s">
        <v>26</v>
      </c>
      <c r="P86" s="118" t="s">
        <v>160</v>
      </c>
      <c r="Q86" s="62" t="s">
        <v>50</v>
      </c>
      <c r="R86" s="63" t="s">
        <v>31</v>
      </c>
      <c r="S86" s="5"/>
      <c r="T86" s="5"/>
      <c r="U86" s="5"/>
    </row>
    <row r="87" spans="1:21" ht="42">
      <c r="A87" s="61" t="s">
        <v>143</v>
      </c>
      <c r="B87" s="61" t="s">
        <v>144</v>
      </c>
      <c r="C87" s="69">
        <v>43146</v>
      </c>
      <c r="D87" s="63" t="s">
        <v>150</v>
      </c>
      <c r="E87" s="67">
        <v>15000</v>
      </c>
      <c r="F87" s="67">
        <v>15000</v>
      </c>
      <c r="G87" s="67"/>
      <c r="H87" s="68"/>
      <c r="I87" s="67"/>
      <c r="J87" s="64"/>
      <c r="K87" s="65"/>
      <c r="L87" s="66">
        <v>43222</v>
      </c>
      <c r="M87" s="67"/>
      <c r="N87" s="67"/>
      <c r="O87" s="117" t="s">
        <v>26</v>
      </c>
      <c r="P87" s="118" t="s">
        <v>174</v>
      </c>
      <c r="Q87" s="62" t="s">
        <v>50</v>
      </c>
      <c r="R87" s="63" t="s">
        <v>44</v>
      </c>
      <c r="S87" s="5"/>
      <c r="T87" s="5"/>
      <c r="U87" s="5"/>
    </row>
    <row r="88" spans="1:21" ht="30" customHeight="1">
      <c r="A88" s="61" t="s">
        <v>41</v>
      </c>
      <c r="B88" s="61" t="s">
        <v>116</v>
      </c>
      <c r="C88" s="69">
        <v>43062</v>
      </c>
      <c r="D88" s="63" t="s">
        <v>2</v>
      </c>
      <c r="E88" s="67">
        <v>25000</v>
      </c>
      <c r="F88" s="67">
        <v>25000</v>
      </c>
      <c r="G88" s="67"/>
      <c r="H88" s="68"/>
      <c r="I88" s="67">
        <f>(G88+H88)</f>
        <v>0</v>
      </c>
      <c r="J88" s="64"/>
      <c r="K88" s="65"/>
      <c r="L88" s="66">
        <v>43262</v>
      </c>
      <c r="M88" s="67"/>
      <c r="N88" s="67"/>
      <c r="O88" s="101" t="s">
        <v>26</v>
      </c>
      <c r="P88" s="62" t="s">
        <v>117</v>
      </c>
      <c r="Q88" s="62" t="s">
        <v>50</v>
      </c>
      <c r="R88" s="63" t="s">
        <v>118</v>
      </c>
      <c r="S88" s="5"/>
      <c r="T88" s="5"/>
      <c r="U88" s="5"/>
    </row>
    <row r="89" spans="1:21" ht="42">
      <c r="A89" s="61" t="s">
        <v>1</v>
      </c>
      <c r="B89" s="61" t="s">
        <v>183</v>
      </c>
      <c r="C89" s="69">
        <v>43180</v>
      </c>
      <c r="D89" s="63" t="s">
        <v>101</v>
      </c>
      <c r="E89" s="67">
        <v>22000</v>
      </c>
      <c r="F89" s="67">
        <v>0</v>
      </c>
      <c r="G89" s="67"/>
      <c r="H89" s="68"/>
      <c r="I89" s="67"/>
      <c r="J89" s="64"/>
      <c r="K89" s="65"/>
      <c r="L89" s="66">
        <v>43297</v>
      </c>
      <c r="M89" s="67"/>
      <c r="N89" s="67"/>
      <c r="O89" s="117" t="s">
        <v>26</v>
      </c>
      <c r="P89" s="118" t="s">
        <v>186</v>
      </c>
      <c r="Q89" s="62" t="s">
        <v>50</v>
      </c>
      <c r="R89" s="63" t="s">
        <v>31</v>
      </c>
      <c r="S89" s="5"/>
      <c r="T89" s="5"/>
      <c r="U89" s="5"/>
    </row>
    <row r="90" spans="1:21" ht="50.25" customHeight="1">
      <c r="A90" s="61" t="s">
        <v>38</v>
      </c>
      <c r="B90" s="61" t="s">
        <v>208</v>
      </c>
      <c r="C90" s="69">
        <v>43273</v>
      </c>
      <c r="D90" s="63" t="s">
        <v>214</v>
      </c>
      <c r="E90" s="67">
        <v>10000</v>
      </c>
      <c r="F90" s="67">
        <v>10000</v>
      </c>
      <c r="G90" s="67"/>
      <c r="H90" s="68"/>
      <c r="I90" s="67"/>
      <c r="J90" s="64"/>
      <c r="K90" s="65"/>
      <c r="L90" s="66">
        <v>43320</v>
      </c>
      <c r="M90" s="67"/>
      <c r="N90" s="67"/>
      <c r="O90" s="117" t="s">
        <v>26</v>
      </c>
      <c r="P90" s="118" t="s">
        <v>218</v>
      </c>
      <c r="Q90" s="62" t="s">
        <v>50</v>
      </c>
      <c r="R90" s="63" t="s">
        <v>31</v>
      </c>
      <c r="S90" s="5"/>
      <c r="T90" s="5"/>
      <c r="U90" s="5"/>
    </row>
    <row r="91" spans="1:21" ht="42">
      <c r="A91" s="61" t="s">
        <v>1</v>
      </c>
      <c r="B91" s="61" t="s">
        <v>104</v>
      </c>
      <c r="C91" s="69">
        <v>43040</v>
      </c>
      <c r="D91" s="63" t="s">
        <v>33</v>
      </c>
      <c r="E91" s="67">
        <v>25000</v>
      </c>
      <c r="F91" s="67">
        <v>25000</v>
      </c>
      <c r="G91" s="67"/>
      <c r="H91" s="68"/>
      <c r="I91" s="67">
        <f>(G91+H91)</f>
        <v>0</v>
      </c>
      <c r="J91" s="64"/>
      <c r="K91" s="65"/>
      <c r="L91" s="66">
        <v>43373</v>
      </c>
      <c r="M91" s="67"/>
      <c r="N91" s="67"/>
      <c r="O91" s="101" t="s">
        <v>26</v>
      </c>
      <c r="P91" s="62" t="s">
        <v>105</v>
      </c>
      <c r="Q91" s="62" t="s">
        <v>50</v>
      </c>
      <c r="R91" s="63" t="s">
        <v>35</v>
      </c>
      <c r="S91" s="9" t="s">
        <v>231</v>
      </c>
      <c r="T91" s="5"/>
      <c r="U91" s="5"/>
    </row>
    <row r="92" spans="1:21" ht="27.75">
      <c r="A92" s="61" t="s">
        <v>123</v>
      </c>
      <c r="B92" s="61" t="s">
        <v>124</v>
      </c>
      <c r="C92" s="69">
        <v>43101</v>
      </c>
      <c r="D92" s="63" t="s">
        <v>232</v>
      </c>
      <c r="E92" s="67"/>
      <c r="F92" s="67"/>
      <c r="G92" s="67"/>
      <c r="H92" s="68"/>
      <c r="I92" s="67">
        <f>(G92+H92)</f>
        <v>0</v>
      </c>
      <c r="J92" s="64"/>
      <c r="K92" s="65"/>
      <c r="L92" s="66">
        <v>43373</v>
      </c>
      <c r="M92" s="67"/>
      <c r="N92" s="67"/>
      <c r="O92" s="101" t="s">
        <v>26</v>
      </c>
      <c r="P92" s="62" t="s">
        <v>125</v>
      </c>
      <c r="Q92" s="62" t="s">
        <v>50</v>
      </c>
      <c r="R92" s="63" t="s">
        <v>44</v>
      </c>
      <c r="S92" s="4" t="s">
        <v>233</v>
      </c>
      <c r="T92" s="5"/>
      <c r="U92" s="5"/>
    </row>
    <row r="93" spans="1:21" ht="28.5">
      <c r="A93" s="61" t="s">
        <v>1</v>
      </c>
      <c r="B93" s="61" t="s">
        <v>206</v>
      </c>
      <c r="C93" s="69">
        <v>43257</v>
      </c>
      <c r="D93" s="63" t="s">
        <v>150</v>
      </c>
      <c r="E93" s="67">
        <v>25000</v>
      </c>
      <c r="F93" s="67">
        <v>25000</v>
      </c>
      <c r="G93" s="67"/>
      <c r="H93" s="68"/>
      <c r="I93" s="67"/>
      <c r="J93" s="64"/>
      <c r="K93" s="65"/>
      <c r="L93" s="66">
        <v>43344</v>
      </c>
      <c r="M93" s="67"/>
      <c r="N93" s="67"/>
      <c r="O93" s="117" t="s">
        <v>26</v>
      </c>
      <c r="P93" s="118" t="s">
        <v>216</v>
      </c>
      <c r="Q93" s="62" t="s">
        <v>50</v>
      </c>
      <c r="R93" s="63" t="s">
        <v>44</v>
      </c>
      <c r="S93" s="9" t="s">
        <v>231</v>
      </c>
      <c r="T93" s="5"/>
      <c r="U93" s="5"/>
    </row>
    <row r="94" spans="1:21" ht="42.75" customHeight="1">
      <c r="A94" s="61" t="s">
        <v>1</v>
      </c>
      <c r="B94" s="61" t="s">
        <v>213</v>
      </c>
      <c r="C94" s="69">
        <v>43280</v>
      </c>
      <c r="D94" s="63" t="s">
        <v>176</v>
      </c>
      <c r="E94" s="67">
        <v>25000</v>
      </c>
      <c r="F94" s="67">
        <v>25000</v>
      </c>
      <c r="G94" s="67"/>
      <c r="H94" s="68"/>
      <c r="I94" s="67"/>
      <c r="J94" s="64"/>
      <c r="K94" s="65"/>
      <c r="L94" s="66">
        <v>43398</v>
      </c>
      <c r="M94" s="67"/>
      <c r="N94" s="67"/>
      <c r="O94" s="117" t="s">
        <v>26</v>
      </c>
      <c r="P94" s="118" t="s">
        <v>222</v>
      </c>
      <c r="Q94" s="62" t="s">
        <v>50</v>
      </c>
      <c r="R94" s="63" t="s">
        <v>44</v>
      </c>
      <c r="S94" s="5"/>
      <c r="T94" s="5"/>
      <c r="U94" s="5"/>
    </row>
    <row r="95" spans="1:21" ht="27.75">
      <c r="A95" s="61" t="s">
        <v>1</v>
      </c>
      <c r="B95" s="61" t="s">
        <v>175</v>
      </c>
      <c r="C95" s="69">
        <v>43167</v>
      </c>
      <c r="D95" s="63" t="s">
        <v>223</v>
      </c>
      <c r="E95" s="67">
        <v>100000</v>
      </c>
      <c r="F95" s="67">
        <v>100000</v>
      </c>
      <c r="G95" s="67"/>
      <c r="H95" s="68"/>
      <c r="I95" s="67">
        <v>0</v>
      </c>
      <c r="J95" s="64"/>
      <c r="K95" s="65"/>
      <c r="L95" s="66">
        <v>43404</v>
      </c>
      <c r="M95" s="67"/>
      <c r="N95" s="67"/>
      <c r="O95" s="117" t="s">
        <v>26</v>
      </c>
      <c r="P95" s="118" t="s">
        <v>177</v>
      </c>
      <c r="Q95" s="62" t="s">
        <v>50</v>
      </c>
      <c r="R95" s="63" t="s">
        <v>44</v>
      </c>
      <c r="S95" s="4" t="s">
        <v>235</v>
      </c>
      <c r="T95" s="5"/>
      <c r="U95" s="5"/>
    </row>
    <row r="96" spans="1:21" ht="42.75" customHeight="1">
      <c r="A96" s="61" t="s">
        <v>1</v>
      </c>
      <c r="B96" s="61" t="s">
        <v>229</v>
      </c>
      <c r="C96" s="69">
        <v>43281</v>
      </c>
      <c r="D96" s="63" t="s">
        <v>95</v>
      </c>
      <c r="E96" s="67">
        <v>40000</v>
      </c>
      <c r="F96" s="67">
        <v>40000</v>
      </c>
      <c r="G96" s="67"/>
      <c r="H96" s="68"/>
      <c r="I96" s="67"/>
      <c r="J96" s="64"/>
      <c r="K96" s="65"/>
      <c r="L96" s="66">
        <v>43404</v>
      </c>
      <c r="M96" s="67"/>
      <c r="N96" s="67"/>
      <c r="O96" s="117" t="s">
        <v>26</v>
      </c>
      <c r="P96" s="118" t="s">
        <v>230</v>
      </c>
      <c r="Q96" s="62" t="s">
        <v>50</v>
      </c>
      <c r="R96" s="63" t="s">
        <v>44</v>
      </c>
      <c r="S96" s="4" t="s">
        <v>235</v>
      </c>
      <c r="T96" s="5"/>
      <c r="U96" s="5"/>
    </row>
    <row r="97" spans="1:21" ht="42">
      <c r="A97" s="61" t="s">
        <v>143</v>
      </c>
      <c r="B97" s="61" t="s">
        <v>144</v>
      </c>
      <c r="C97" s="69">
        <v>43199</v>
      </c>
      <c r="D97" s="63" t="s">
        <v>191</v>
      </c>
      <c r="E97" s="67">
        <v>30000</v>
      </c>
      <c r="F97" s="67">
        <v>30000</v>
      </c>
      <c r="G97" s="67"/>
      <c r="H97" s="68"/>
      <c r="I97" s="67">
        <v>0</v>
      </c>
      <c r="J97" s="64"/>
      <c r="K97" s="65"/>
      <c r="L97" s="66">
        <v>43496</v>
      </c>
      <c r="M97" s="67"/>
      <c r="N97" s="67"/>
      <c r="O97" s="117" t="s">
        <v>26</v>
      </c>
      <c r="P97" s="118" t="s">
        <v>192</v>
      </c>
      <c r="Q97" s="62" t="s">
        <v>50</v>
      </c>
      <c r="R97" s="63" t="s">
        <v>118</v>
      </c>
      <c r="S97" s="5"/>
      <c r="T97" s="5"/>
      <c r="U97" s="5"/>
    </row>
    <row r="98" spans="1:21" ht="42">
      <c r="A98" s="61" t="s">
        <v>1</v>
      </c>
      <c r="B98" s="61" t="s">
        <v>83</v>
      </c>
      <c r="C98" s="69">
        <v>42917</v>
      </c>
      <c r="D98" s="63" t="s">
        <v>48</v>
      </c>
      <c r="E98" s="67">
        <v>100000</v>
      </c>
      <c r="F98" s="67">
        <v>100000</v>
      </c>
      <c r="G98" s="67"/>
      <c r="H98" s="68"/>
      <c r="I98" s="67">
        <f>(G98+H98)</f>
        <v>0</v>
      </c>
      <c r="J98" s="64"/>
      <c r="K98" s="65"/>
      <c r="L98" s="66">
        <v>43524</v>
      </c>
      <c r="M98" s="67"/>
      <c r="N98" s="67"/>
      <c r="O98" s="101" t="s">
        <v>26</v>
      </c>
      <c r="P98" s="62" t="s">
        <v>84</v>
      </c>
      <c r="Q98" s="62" t="s">
        <v>50</v>
      </c>
      <c r="R98" s="63" t="s">
        <v>44</v>
      </c>
      <c r="S98" s="5"/>
      <c r="T98" s="5"/>
      <c r="U98" s="5"/>
    </row>
    <row r="99" spans="1:21" ht="42">
      <c r="A99" s="61" t="s">
        <v>27</v>
      </c>
      <c r="B99" s="61" t="s">
        <v>209</v>
      </c>
      <c r="C99" s="69">
        <v>43274</v>
      </c>
      <c r="D99" s="63" t="s">
        <v>198</v>
      </c>
      <c r="E99" s="67">
        <v>15000</v>
      </c>
      <c r="F99" s="67">
        <v>15000</v>
      </c>
      <c r="G99" s="67"/>
      <c r="H99" s="68"/>
      <c r="I99" s="67"/>
      <c r="J99" s="64"/>
      <c r="K99" s="65"/>
      <c r="L99" s="66">
        <v>43527</v>
      </c>
      <c r="M99" s="67"/>
      <c r="N99" s="67"/>
      <c r="O99" s="117" t="s">
        <v>26</v>
      </c>
      <c r="P99" s="118" t="s">
        <v>219</v>
      </c>
      <c r="Q99" s="62" t="s">
        <v>50</v>
      </c>
      <c r="R99" s="63" t="s">
        <v>35</v>
      </c>
      <c r="S99" s="5"/>
      <c r="T99" s="5"/>
      <c r="U99" s="5"/>
    </row>
    <row r="100" spans="1:21" ht="42.75" customHeight="1">
      <c r="A100" s="61" t="s">
        <v>41</v>
      </c>
      <c r="B100" s="61" t="s">
        <v>238</v>
      </c>
      <c r="C100" s="69">
        <v>43143</v>
      </c>
      <c r="D100" s="63" t="s">
        <v>150</v>
      </c>
      <c r="E100" s="67">
        <v>125000</v>
      </c>
      <c r="F100" s="67">
        <v>125000</v>
      </c>
      <c r="G100" s="67"/>
      <c r="H100" s="68"/>
      <c r="I100" s="67"/>
      <c r="J100" s="64"/>
      <c r="K100" s="65"/>
      <c r="L100" s="66">
        <v>43769</v>
      </c>
      <c r="M100" s="67"/>
      <c r="N100" s="67"/>
      <c r="O100" s="117" t="s">
        <v>26</v>
      </c>
      <c r="P100" s="118" t="s">
        <v>239</v>
      </c>
      <c r="Q100" s="62" t="s">
        <v>50</v>
      </c>
      <c r="R100" s="63" t="s">
        <v>44</v>
      </c>
      <c r="S100" s="5"/>
      <c r="T100" s="5"/>
      <c r="U100" s="5"/>
    </row>
    <row r="101" spans="1:21" ht="14.25" customHeight="1">
      <c r="A101" s="53"/>
      <c r="B101" s="10"/>
      <c r="C101" s="17"/>
      <c r="D101" s="29"/>
      <c r="E101" s="38"/>
      <c r="F101" s="38"/>
      <c r="G101" s="38"/>
      <c r="H101" s="39"/>
      <c r="I101" s="38"/>
      <c r="J101" s="40"/>
      <c r="K101" s="44"/>
      <c r="L101" s="14"/>
      <c r="M101" s="38"/>
      <c r="N101" s="38"/>
      <c r="O101" s="59"/>
      <c r="P101" s="15"/>
      <c r="Q101" s="13"/>
      <c r="R101" s="16"/>
      <c r="S101" s="5"/>
      <c r="T101" s="5"/>
      <c r="U101" s="5"/>
    </row>
    <row r="102" ht="14.25" customHeight="1">
      <c r="N102"/>
    </row>
    <row r="103" spans="1:22" ht="14.25" customHeight="1">
      <c r="A103" s="5"/>
      <c r="B103" s="5"/>
      <c r="C103" s="6"/>
      <c r="D103" s="14"/>
      <c r="E103" s="15"/>
      <c r="F103" s="15"/>
      <c r="G103" s="15"/>
      <c r="H103" s="18"/>
      <c r="I103" s="18"/>
      <c r="J103" s="18"/>
      <c r="K103" s="15"/>
      <c r="L103" s="18"/>
      <c r="M103" s="15"/>
      <c r="N103" s="18"/>
      <c r="O103" s="15"/>
      <c r="P103" s="15"/>
      <c r="Q103" s="15"/>
      <c r="R103" s="15"/>
      <c r="S103" s="15"/>
      <c r="T103" s="5"/>
      <c r="U103" s="5"/>
      <c r="V103" s="5"/>
    </row>
    <row r="104" spans="1:19" ht="14.25" customHeight="1">
      <c r="A104" s="5"/>
      <c r="B104" s="5"/>
      <c r="C104" s="6"/>
      <c r="D104" s="14"/>
      <c r="E104" s="15"/>
      <c r="F104" s="15"/>
      <c r="G104" s="15"/>
      <c r="H104" s="18"/>
      <c r="I104" s="18"/>
      <c r="J104" s="18"/>
      <c r="K104" s="15"/>
      <c r="L104" s="18"/>
      <c r="M104" s="15"/>
      <c r="N104" s="18"/>
      <c r="O104" s="15"/>
      <c r="P104" s="15"/>
      <c r="Q104" s="15"/>
      <c r="R104" s="15"/>
      <c r="S104" s="15"/>
    </row>
    <row r="105" spans="1:22" ht="14.25" customHeight="1">
      <c r="A105" s="5"/>
      <c r="B105" s="5"/>
      <c r="C105" s="6"/>
      <c r="D105" s="14"/>
      <c r="E105" s="15"/>
      <c r="F105" s="15"/>
      <c r="G105" s="15"/>
      <c r="H105" s="18"/>
      <c r="I105" s="18"/>
      <c r="J105" s="18"/>
      <c r="K105" s="15"/>
      <c r="L105" s="18"/>
      <c r="M105" s="15"/>
      <c r="N105" s="18"/>
      <c r="O105" s="15"/>
      <c r="P105" s="15"/>
      <c r="Q105" s="15"/>
      <c r="R105" s="15"/>
      <c r="S105" s="15"/>
      <c r="T105" s="5"/>
      <c r="U105" s="5"/>
      <c r="V105" s="5"/>
    </row>
    <row r="106" spans="1:22" ht="14.25" customHeight="1">
      <c r="A106" s="5"/>
      <c r="B106" s="5"/>
      <c r="C106" s="6"/>
      <c r="D106" s="14"/>
      <c r="E106" s="15"/>
      <c r="F106" s="15"/>
      <c r="G106" s="15"/>
      <c r="H106" s="18"/>
      <c r="I106" s="18"/>
      <c r="J106" s="18"/>
      <c r="K106" s="15"/>
      <c r="L106" s="18"/>
      <c r="M106" s="15"/>
      <c r="N106" s="18"/>
      <c r="O106" s="15"/>
      <c r="P106" s="15"/>
      <c r="Q106" s="15"/>
      <c r="R106" s="15"/>
      <c r="S106" s="15"/>
      <c r="T106" s="5"/>
      <c r="U106" s="5"/>
      <c r="V106" s="5"/>
    </row>
    <row r="107" spans="1:22" ht="14.25" customHeight="1">
      <c r="A107" s="5"/>
      <c r="B107" s="5"/>
      <c r="C107" s="6"/>
      <c r="D107" s="14"/>
      <c r="E107" s="15"/>
      <c r="F107" s="15"/>
      <c r="G107" s="15"/>
      <c r="H107" s="18"/>
      <c r="I107" s="18"/>
      <c r="J107" s="18"/>
      <c r="K107" s="15"/>
      <c r="L107" s="18"/>
      <c r="M107" s="15"/>
      <c r="N107" s="18"/>
      <c r="O107" s="15"/>
      <c r="P107" s="15"/>
      <c r="Q107" s="15"/>
      <c r="R107" s="15"/>
      <c r="S107" s="15"/>
      <c r="T107" s="5"/>
      <c r="U107" s="5"/>
      <c r="V107" s="5"/>
    </row>
    <row r="108" spans="1:22" ht="14.25" customHeight="1">
      <c r="A108" s="5"/>
      <c r="B108" s="5"/>
      <c r="C108" s="6"/>
      <c r="D108" s="14"/>
      <c r="E108" s="15"/>
      <c r="F108" s="15"/>
      <c r="G108" s="15"/>
      <c r="H108" s="18"/>
      <c r="I108" s="18"/>
      <c r="J108" s="18"/>
      <c r="K108" s="15"/>
      <c r="L108" s="18"/>
      <c r="M108" s="15"/>
      <c r="N108" s="18"/>
      <c r="O108" s="15"/>
      <c r="P108" s="15"/>
      <c r="Q108" s="15"/>
      <c r="R108" s="15"/>
      <c r="S108" s="15"/>
      <c r="T108" s="5"/>
      <c r="U108" s="5"/>
      <c r="V108" s="5"/>
    </row>
    <row r="109" spans="1:22" ht="14.25" customHeight="1">
      <c r="A109" s="5"/>
      <c r="B109" s="5"/>
      <c r="C109" s="6"/>
      <c r="D109" s="14"/>
      <c r="E109" s="15"/>
      <c r="F109" s="15"/>
      <c r="G109" s="15"/>
      <c r="H109" s="18"/>
      <c r="I109" s="18"/>
      <c r="J109" s="18"/>
      <c r="K109" s="15"/>
      <c r="L109" s="18"/>
      <c r="M109" s="15"/>
      <c r="N109" s="18"/>
      <c r="O109" s="15"/>
      <c r="P109" s="15"/>
      <c r="Q109" s="15"/>
      <c r="R109" s="15"/>
      <c r="S109" s="15"/>
      <c r="T109" s="5"/>
      <c r="U109" s="5"/>
      <c r="V109" s="5"/>
    </row>
    <row r="110" spans="1:19" ht="14.25" customHeight="1">
      <c r="A110" s="5"/>
      <c r="B110" s="5"/>
      <c r="C110" s="6"/>
      <c r="D110" s="14"/>
      <c r="E110" s="15"/>
      <c r="F110" s="15"/>
      <c r="G110" s="15"/>
      <c r="H110" s="18"/>
      <c r="I110" s="18"/>
      <c r="J110" s="18"/>
      <c r="K110" s="15"/>
      <c r="L110" s="18"/>
      <c r="M110" s="15"/>
      <c r="N110" s="18"/>
      <c r="O110" s="15"/>
      <c r="P110" s="15"/>
      <c r="Q110" s="15"/>
      <c r="R110" s="15"/>
      <c r="S110" s="15"/>
    </row>
    <row r="111" spans="1:19" ht="14.25" customHeight="1">
      <c r="A111" s="5"/>
      <c r="B111" s="5"/>
      <c r="C111" s="6"/>
      <c r="D111" s="14"/>
      <c r="E111" s="15"/>
      <c r="F111" s="15"/>
      <c r="G111" s="15"/>
      <c r="H111" s="18"/>
      <c r="I111" s="18"/>
      <c r="J111" s="18"/>
      <c r="K111" s="15"/>
      <c r="L111" s="18"/>
      <c r="M111" s="15"/>
      <c r="N111" s="18"/>
      <c r="O111" s="15"/>
      <c r="P111" s="15"/>
      <c r="Q111" s="15"/>
      <c r="R111" s="15"/>
      <c r="S111" s="15"/>
    </row>
    <row r="112" spans="1:19" ht="13.5">
      <c r="A112" s="5"/>
      <c r="B112" s="5"/>
      <c r="C112" s="6"/>
      <c r="D112" s="6"/>
      <c r="E112" s="5"/>
      <c r="F112" s="5"/>
      <c r="G112" s="5"/>
      <c r="H112" s="7"/>
      <c r="I112" s="7"/>
      <c r="J112" s="7"/>
      <c r="K112" s="5"/>
      <c r="L112" s="7"/>
      <c r="M112" s="5"/>
      <c r="N112" s="7"/>
      <c r="O112" s="5"/>
      <c r="P112" s="5"/>
      <c r="Q112" s="5"/>
      <c r="R112" s="5"/>
      <c r="S112" s="5"/>
    </row>
    <row r="113" spans="1:19" ht="13.5">
      <c r="A113" s="5"/>
      <c r="B113" s="5"/>
      <c r="C113" s="6"/>
      <c r="D113" s="6"/>
      <c r="E113" s="5"/>
      <c r="F113" s="5"/>
      <c r="G113" s="5"/>
      <c r="H113" s="7"/>
      <c r="I113" s="7"/>
      <c r="J113" s="7"/>
      <c r="K113" s="5"/>
      <c r="L113" s="7"/>
      <c r="M113" s="5"/>
      <c r="N113" s="7"/>
      <c r="O113" s="5"/>
      <c r="P113" s="5"/>
      <c r="Q113" s="5"/>
      <c r="R113" s="5"/>
      <c r="S113" s="5"/>
    </row>
    <row r="114" spans="1:19" ht="13.5">
      <c r="A114" s="5"/>
      <c r="B114" s="5"/>
      <c r="C114" s="6"/>
      <c r="D114" s="6"/>
      <c r="E114" s="5"/>
      <c r="F114" s="5"/>
      <c r="G114" s="5"/>
      <c r="H114" s="7"/>
      <c r="I114" s="7"/>
      <c r="J114" s="7"/>
      <c r="K114" s="5"/>
      <c r="L114" s="7"/>
      <c r="M114" s="5"/>
      <c r="N114" s="7"/>
      <c r="O114" s="5"/>
      <c r="P114" s="5"/>
      <c r="Q114" s="5"/>
      <c r="R114" s="5"/>
      <c r="S114" s="5"/>
    </row>
    <row r="115" spans="1:19" ht="13.5">
      <c r="A115" s="5"/>
      <c r="B115" s="5"/>
      <c r="C115" s="6"/>
      <c r="D115" s="6"/>
      <c r="E115" s="5"/>
      <c r="F115" s="5"/>
      <c r="G115" s="5"/>
      <c r="H115" s="7"/>
      <c r="I115" s="7"/>
      <c r="J115" s="7"/>
      <c r="K115" s="5"/>
      <c r="L115" s="7"/>
      <c r="M115" s="5"/>
      <c r="N115" s="7"/>
      <c r="O115" s="5"/>
      <c r="P115" s="5"/>
      <c r="Q115" s="5"/>
      <c r="R115" s="5"/>
      <c r="S115" s="5"/>
    </row>
    <row r="116" spans="1:19" ht="13.5">
      <c r="A116" s="5"/>
      <c r="B116" s="5"/>
      <c r="C116" s="6"/>
      <c r="D116" s="6"/>
      <c r="E116" s="5"/>
      <c r="F116" s="5"/>
      <c r="G116" s="5"/>
      <c r="H116" s="7"/>
      <c r="I116" s="7"/>
      <c r="J116" s="7"/>
      <c r="K116" s="5"/>
      <c r="L116" s="7"/>
      <c r="M116" s="5"/>
      <c r="N116" s="7"/>
      <c r="O116" s="5"/>
      <c r="P116" s="5"/>
      <c r="Q116" s="5"/>
      <c r="R116" s="5"/>
      <c r="S116" s="5"/>
    </row>
    <row r="117" spans="1:19" ht="13.5">
      <c r="A117" s="5"/>
      <c r="B117" s="5"/>
      <c r="C117" s="6"/>
      <c r="D117" s="6"/>
      <c r="E117" s="5"/>
      <c r="F117" s="5"/>
      <c r="G117" s="5"/>
      <c r="H117" s="7"/>
      <c r="I117" s="7"/>
      <c r="J117" s="7"/>
      <c r="K117" s="5"/>
      <c r="L117" s="7"/>
      <c r="M117" s="5"/>
      <c r="N117" s="7"/>
      <c r="O117" s="5"/>
      <c r="P117" s="5"/>
      <c r="Q117" s="5"/>
      <c r="R117" s="5"/>
      <c r="S117" s="5"/>
    </row>
    <row r="118" spans="1:19" ht="13.5">
      <c r="A118" s="5"/>
      <c r="B118" s="5"/>
      <c r="C118" s="6"/>
      <c r="D118" s="6"/>
      <c r="E118" s="5"/>
      <c r="F118" s="5"/>
      <c r="G118" s="5"/>
      <c r="H118" s="7"/>
      <c r="I118" s="7"/>
      <c r="J118" s="7"/>
      <c r="K118" s="5"/>
      <c r="L118" s="7"/>
      <c r="M118" s="5"/>
      <c r="N118" s="7"/>
      <c r="O118" s="5"/>
      <c r="P118" s="5"/>
      <c r="Q118" s="5"/>
      <c r="R118" s="5"/>
      <c r="S118" s="5"/>
    </row>
  </sheetData>
  <sheetProtection/>
  <mergeCells count="4">
    <mergeCell ref="A62:B62"/>
    <mergeCell ref="S75:U75"/>
    <mergeCell ref="S13:U13"/>
    <mergeCell ref="A25:D25"/>
  </mergeCells>
  <printOptions/>
  <pageMargins left="0" right="0" top="0.55" bottom="0.4" header="0.25" footer="0.2"/>
  <pageSetup fitToHeight="0" fitToWidth="1" horizontalDpi="600" verticalDpi="600" orientation="landscape" paperSize="5" scale="52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H1">
      <selection activeCell="S6" sqref="S6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1.00390625" style="0" bestFit="1" customWidth="1"/>
    <col min="4" max="4" width="25.421875" style="0" customWidth="1"/>
    <col min="5" max="5" width="15.421875" style="0" customWidth="1"/>
    <col min="6" max="6" width="15.28125" style="0" customWidth="1"/>
    <col min="7" max="7" width="15.140625" style="0" customWidth="1"/>
    <col min="8" max="8" width="15.00390625" style="0" customWidth="1"/>
    <col min="9" max="9" width="16.140625" style="0" customWidth="1"/>
    <col min="10" max="10" width="19.7109375" style="0" customWidth="1"/>
    <col min="11" max="11" width="19.140625" style="0" bestFit="1" customWidth="1"/>
    <col min="12" max="12" width="9.8515625" style="0" bestFit="1" customWidth="1"/>
    <col min="13" max="13" width="9.57421875" style="0" customWidth="1"/>
    <col min="14" max="14" width="6.140625" style="0" customWidth="1"/>
    <col min="15" max="15" width="15.421875" style="0" bestFit="1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ht="15">
      <c r="A1" s="23" t="s">
        <v>240</v>
      </c>
      <c r="B1" s="24"/>
      <c r="C1" s="25"/>
      <c r="D1" s="24"/>
      <c r="E1" s="77"/>
      <c r="F1" s="77"/>
      <c r="G1" s="77"/>
      <c r="H1" s="85"/>
      <c r="I1" s="85"/>
      <c r="J1" s="85"/>
      <c r="K1" s="85" t="s">
        <v>24</v>
      </c>
      <c r="L1" s="77"/>
      <c r="M1" s="77"/>
      <c r="N1" s="24"/>
      <c r="O1" s="24"/>
      <c r="P1" s="24"/>
      <c r="Q1" s="24"/>
      <c r="R1" s="24"/>
    </row>
    <row r="2" spans="1:18" ht="14.25" thickBot="1">
      <c r="A2" s="15"/>
      <c r="B2" s="15"/>
      <c r="C2" s="14"/>
      <c r="D2" s="15"/>
      <c r="E2" s="78"/>
      <c r="F2" s="78"/>
      <c r="G2" s="78"/>
      <c r="H2" s="78"/>
      <c r="I2" s="78"/>
      <c r="J2" s="78"/>
      <c r="K2" s="78"/>
      <c r="L2" s="78"/>
      <c r="M2" s="78"/>
      <c r="N2" s="15"/>
      <c r="O2" s="15"/>
      <c r="P2" s="15"/>
      <c r="Q2" s="15"/>
      <c r="R2" s="15"/>
    </row>
    <row r="3" spans="1:18" ht="75" thickBot="1">
      <c r="A3" s="55" t="s">
        <v>6</v>
      </c>
      <c r="B3" s="55" t="s">
        <v>7</v>
      </c>
      <c r="C3" s="56" t="s">
        <v>8</v>
      </c>
      <c r="D3" s="57" t="s">
        <v>9</v>
      </c>
      <c r="E3" s="79" t="s">
        <v>15</v>
      </c>
      <c r="F3" s="79" t="s">
        <v>4</v>
      </c>
      <c r="G3" s="79" t="s">
        <v>17</v>
      </c>
      <c r="H3" s="79" t="s">
        <v>5</v>
      </c>
      <c r="I3" s="79" t="s">
        <v>16</v>
      </c>
      <c r="J3" s="79" t="s">
        <v>3</v>
      </c>
      <c r="K3" s="79" t="s">
        <v>19</v>
      </c>
      <c r="L3" s="79" t="s">
        <v>10</v>
      </c>
      <c r="M3" s="86" t="s">
        <v>11</v>
      </c>
      <c r="N3" s="57" t="s">
        <v>10</v>
      </c>
      <c r="O3" s="57" t="s">
        <v>13</v>
      </c>
      <c r="P3" s="57" t="s">
        <v>12</v>
      </c>
      <c r="Q3" s="57" t="s">
        <v>14</v>
      </c>
      <c r="R3" s="57" t="s">
        <v>20</v>
      </c>
    </row>
    <row r="4" spans="1:18" ht="15" thickBot="1">
      <c r="A4" s="35"/>
      <c r="B4" s="35"/>
      <c r="C4" s="36"/>
      <c r="D4" s="35"/>
      <c r="E4" s="80"/>
      <c r="F4" s="80"/>
      <c r="G4" s="80"/>
      <c r="H4" s="80"/>
      <c r="I4" s="80"/>
      <c r="J4" s="87" t="s">
        <v>237</v>
      </c>
      <c r="K4" s="80"/>
      <c r="L4" s="80"/>
      <c r="M4" s="80"/>
      <c r="N4" s="35"/>
      <c r="O4" s="35"/>
      <c r="P4" s="35"/>
      <c r="Q4" s="35"/>
      <c r="R4" s="35"/>
    </row>
    <row r="5" spans="1:21" ht="27.75">
      <c r="A5" s="61" t="s">
        <v>38</v>
      </c>
      <c r="B5" s="61" t="s">
        <v>162</v>
      </c>
      <c r="C5" s="69">
        <v>43146</v>
      </c>
      <c r="D5" s="63" t="s">
        <v>163</v>
      </c>
      <c r="E5" s="67">
        <v>180758.21</v>
      </c>
      <c r="F5" s="67">
        <f>E5-G5</f>
        <v>3938.2699999999895</v>
      </c>
      <c r="G5" s="67">
        <v>176819.94</v>
      </c>
      <c r="H5" s="68">
        <v>-25000</v>
      </c>
      <c r="I5" s="67">
        <f>(G5+H5)</f>
        <v>151819.94</v>
      </c>
      <c r="J5" s="64"/>
      <c r="K5" s="65">
        <f>I5</f>
        <v>151819.94</v>
      </c>
      <c r="L5" s="66">
        <v>43445</v>
      </c>
      <c r="M5" s="67"/>
      <c r="N5" s="67"/>
      <c r="O5" s="117" t="s">
        <v>26</v>
      </c>
      <c r="P5" s="118" t="s">
        <v>164</v>
      </c>
      <c r="Q5" s="62" t="s">
        <v>50</v>
      </c>
      <c r="R5" s="63" t="s">
        <v>31</v>
      </c>
      <c r="S5" s="5"/>
      <c r="T5" s="5"/>
      <c r="U5" s="5"/>
    </row>
    <row r="6" spans="1:21" ht="70.5">
      <c r="A6" s="61" t="s">
        <v>46</v>
      </c>
      <c r="B6" s="61" t="s">
        <v>47</v>
      </c>
      <c r="C6" s="69">
        <v>42931</v>
      </c>
      <c r="D6" s="63" t="s">
        <v>48</v>
      </c>
      <c r="E6" s="67">
        <v>230622</v>
      </c>
      <c r="F6" s="67">
        <v>0</v>
      </c>
      <c r="G6" s="67">
        <f>E6</f>
        <v>230622</v>
      </c>
      <c r="H6" s="68">
        <v>-25000</v>
      </c>
      <c r="I6" s="67">
        <f>(G6+H6)</f>
        <v>205622</v>
      </c>
      <c r="J6" s="64"/>
      <c r="K6" s="65">
        <f>I6</f>
        <v>205622</v>
      </c>
      <c r="L6" s="66">
        <v>43761</v>
      </c>
      <c r="M6" s="67"/>
      <c r="N6" s="67"/>
      <c r="O6" s="101" t="s">
        <v>26</v>
      </c>
      <c r="P6" s="62" t="s">
        <v>49</v>
      </c>
      <c r="Q6" s="62" t="s">
        <v>50</v>
      </c>
      <c r="R6" s="63" t="s">
        <v>44</v>
      </c>
      <c r="S6" s="10"/>
      <c r="T6" s="5"/>
      <c r="U6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1.00390625" style="0" bestFit="1" customWidth="1"/>
    <col min="4" max="4" width="25.421875" style="0" customWidth="1"/>
    <col min="5" max="5" width="15.421875" style="0" customWidth="1"/>
    <col min="6" max="6" width="15.28125" style="0" customWidth="1"/>
    <col min="7" max="7" width="15.140625" style="0" customWidth="1"/>
    <col min="8" max="8" width="15.00390625" style="0" customWidth="1"/>
    <col min="9" max="9" width="16.140625" style="0" customWidth="1"/>
    <col min="10" max="10" width="19.7109375" style="0" customWidth="1"/>
    <col min="11" max="11" width="18.421875" style="0" bestFit="1" customWidth="1"/>
    <col min="12" max="12" width="8.421875" style="0" bestFit="1" customWidth="1"/>
    <col min="13" max="13" width="9.57421875" style="0" customWidth="1"/>
    <col min="14" max="14" width="6.140625" style="0" customWidth="1"/>
    <col min="15" max="15" width="15.421875" style="0" bestFit="1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ht="15">
      <c r="A1" s="23" t="s">
        <v>236</v>
      </c>
      <c r="B1" s="24"/>
      <c r="C1" s="25"/>
      <c r="D1" s="24"/>
      <c r="E1" s="77"/>
      <c r="F1" s="77"/>
      <c r="G1" s="77"/>
      <c r="H1" s="85"/>
      <c r="I1" s="85"/>
      <c r="J1" s="85"/>
      <c r="K1" s="85" t="s">
        <v>24</v>
      </c>
      <c r="L1" s="77"/>
      <c r="M1" s="77"/>
      <c r="N1" s="24"/>
      <c r="O1" s="24"/>
      <c r="P1" s="24"/>
      <c r="Q1" s="24"/>
      <c r="R1" s="24"/>
    </row>
    <row r="2" spans="1:18" ht="14.25" thickBot="1">
      <c r="A2" s="15"/>
      <c r="B2" s="15"/>
      <c r="C2" s="14"/>
      <c r="D2" s="15"/>
      <c r="E2" s="78"/>
      <c r="F2" s="78"/>
      <c r="G2" s="78"/>
      <c r="H2" s="78"/>
      <c r="I2" s="78"/>
      <c r="J2" s="78"/>
      <c r="K2" s="78"/>
      <c r="L2" s="78"/>
      <c r="M2" s="78"/>
      <c r="N2" s="15"/>
      <c r="O2" s="15"/>
      <c r="P2" s="15"/>
      <c r="Q2" s="15"/>
      <c r="R2" s="15"/>
    </row>
    <row r="3" spans="1:18" ht="75" thickBot="1">
      <c r="A3" s="55" t="s">
        <v>6</v>
      </c>
      <c r="B3" s="55" t="s">
        <v>7</v>
      </c>
      <c r="C3" s="56" t="s">
        <v>8</v>
      </c>
      <c r="D3" s="57" t="s">
        <v>9</v>
      </c>
      <c r="E3" s="79" t="s">
        <v>15</v>
      </c>
      <c r="F3" s="79" t="s">
        <v>4</v>
      </c>
      <c r="G3" s="79" t="s">
        <v>17</v>
      </c>
      <c r="H3" s="79" t="s">
        <v>5</v>
      </c>
      <c r="I3" s="79" t="s">
        <v>16</v>
      </c>
      <c r="J3" s="79" t="s">
        <v>3</v>
      </c>
      <c r="K3" s="79" t="s">
        <v>19</v>
      </c>
      <c r="L3" s="79" t="s">
        <v>10</v>
      </c>
      <c r="M3" s="86" t="s">
        <v>11</v>
      </c>
      <c r="N3" s="57" t="s">
        <v>10</v>
      </c>
      <c r="O3" s="57" t="s">
        <v>13</v>
      </c>
      <c r="P3" s="57" t="s">
        <v>12</v>
      </c>
      <c r="Q3" s="57" t="s">
        <v>14</v>
      </c>
      <c r="R3" s="57" t="s">
        <v>20</v>
      </c>
    </row>
    <row r="4" spans="1:18" ht="15" thickBot="1">
      <c r="A4" s="35"/>
      <c r="B4" s="35"/>
      <c r="C4" s="36"/>
      <c r="D4" s="35"/>
      <c r="E4" s="80"/>
      <c r="F4" s="80"/>
      <c r="G4" s="80"/>
      <c r="H4" s="80"/>
      <c r="I4" s="80"/>
      <c r="J4" s="87" t="s">
        <v>237</v>
      </c>
      <c r="K4" s="80"/>
      <c r="L4" s="80"/>
      <c r="M4" s="80"/>
      <c r="N4" s="35"/>
      <c r="O4" s="35"/>
      <c r="P4" s="35"/>
      <c r="Q4" s="35"/>
      <c r="R4" s="35"/>
    </row>
    <row r="5" spans="1:21" ht="42.75" customHeight="1">
      <c r="A5" s="61" t="s">
        <v>38</v>
      </c>
      <c r="B5" s="61" t="s">
        <v>227</v>
      </c>
      <c r="C5" s="69">
        <v>43280</v>
      </c>
      <c r="D5" s="63" t="s">
        <v>234</v>
      </c>
      <c r="E5" s="67">
        <v>674293.47</v>
      </c>
      <c r="F5" s="67">
        <v>0</v>
      </c>
      <c r="G5" s="67">
        <f>E5</f>
        <v>674293.47</v>
      </c>
      <c r="H5" s="68">
        <v>-10000</v>
      </c>
      <c r="I5" s="67">
        <f>E5+H5</f>
        <v>664293.47</v>
      </c>
      <c r="J5" s="64"/>
      <c r="K5" s="138">
        <f>I5</f>
        <v>664293.47</v>
      </c>
      <c r="L5" s="66">
        <v>43855</v>
      </c>
      <c r="M5" s="67"/>
      <c r="N5" s="67"/>
      <c r="O5" s="117" t="s">
        <v>26</v>
      </c>
      <c r="P5" s="118" t="s">
        <v>228</v>
      </c>
      <c r="Q5" s="62" t="s">
        <v>50</v>
      </c>
      <c r="R5" s="63" t="s">
        <v>31</v>
      </c>
      <c r="S5" s="5"/>
      <c r="T5" s="5"/>
      <c r="U5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1.00390625" style="2" bestFit="1" customWidth="1"/>
    <col min="4" max="4" width="25.421875" style="0" customWidth="1"/>
    <col min="5" max="5" width="15.421875" style="76" customWidth="1"/>
    <col min="6" max="6" width="15.28125" style="76" customWidth="1"/>
    <col min="7" max="7" width="15.140625" style="76" customWidth="1"/>
    <col min="8" max="8" width="15.00390625" style="76" customWidth="1"/>
    <col min="9" max="9" width="16.140625" style="76" customWidth="1"/>
    <col min="10" max="10" width="19.7109375" style="76" customWidth="1"/>
    <col min="11" max="11" width="8.421875" style="76" customWidth="1"/>
    <col min="12" max="12" width="6.57421875" style="76" customWidth="1"/>
    <col min="13" max="13" width="9.57421875" style="76" customWidth="1"/>
    <col min="14" max="14" width="6.140625" style="0" customWidth="1"/>
    <col min="15" max="15" width="14.421875" style="0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s="12" customFormat="1" ht="21" customHeight="1">
      <c r="A1" s="23" t="s">
        <v>25</v>
      </c>
      <c r="B1" s="24"/>
      <c r="C1" s="25"/>
      <c r="D1" s="24"/>
      <c r="E1" s="77"/>
      <c r="F1" s="77"/>
      <c r="G1" s="77"/>
      <c r="H1" s="85"/>
      <c r="I1" s="85"/>
      <c r="J1" s="85"/>
      <c r="K1" s="85" t="s">
        <v>24</v>
      </c>
      <c r="L1" s="77"/>
      <c r="M1" s="77"/>
      <c r="N1" s="24"/>
      <c r="O1" s="24"/>
      <c r="P1" s="24"/>
      <c r="Q1" s="24"/>
      <c r="R1" s="24"/>
    </row>
    <row r="2" spans="1:21" ht="14.25" thickBot="1">
      <c r="A2" s="15"/>
      <c r="B2" s="15"/>
      <c r="C2" s="14"/>
      <c r="D2" s="15"/>
      <c r="E2" s="78"/>
      <c r="F2" s="78"/>
      <c r="G2" s="78"/>
      <c r="H2" s="78"/>
      <c r="I2" s="78"/>
      <c r="J2" s="78"/>
      <c r="K2" s="78"/>
      <c r="L2" s="78"/>
      <c r="M2" s="78"/>
      <c r="N2" s="15"/>
      <c r="O2" s="15"/>
      <c r="P2" s="15"/>
      <c r="Q2" s="15"/>
      <c r="R2" s="15"/>
      <c r="S2" s="5"/>
      <c r="T2" s="5"/>
      <c r="U2" s="5"/>
    </row>
    <row r="3" spans="1:21" s="1" customFormat="1" ht="82.5" customHeight="1" thickBot="1">
      <c r="A3" s="55" t="s">
        <v>6</v>
      </c>
      <c r="B3" s="55" t="s">
        <v>7</v>
      </c>
      <c r="C3" s="56" t="s">
        <v>8</v>
      </c>
      <c r="D3" s="57" t="s">
        <v>9</v>
      </c>
      <c r="E3" s="79" t="s">
        <v>15</v>
      </c>
      <c r="F3" s="79" t="s">
        <v>4</v>
      </c>
      <c r="G3" s="79" t="s">
        <v>17</v>
      </c>
      <c r="H3" s="79" t="s">
        <v>5</v>
      </c>
      <c r="I3" s="79" t="s">
        <v>16</v>
      </c>
      <c r="J3" s="79" t="s">
        <v>3</v>
      </c>
      <c r="K3" s="79" t="s">
        <v>19</v>
      </c>
      <c r="L3" s="79" t="s">
        <v>10</v>
      </c>
      <c r="M3" s="86" t="s">
        <v>11</v>
      </c>
      <c r="N3" s="57" t="s">
        <v>10</v>
      </c>
      <c r="O3" s="57" t="s">
        <v>13</v>
      </c>
      <c r="P3" s="57" t="s">
        <v>12</v>
      </c>
      <c r="Q3" s="57" t="s">
        <v>14</v>
      </c>
      <c r="R3" s="57" t="s">
        <v>20</v>
      </c>
      <c r="S3" s="4"/>
      <c r="T3" s="4"/>
      <c r="U3" s="4"/>
    </row>
    <row r="4" spans="1:21" ht="15" customHeight="1" thickBot="1">
      <c r="A4" s="35"/>
      <c r="B4" s="35"/>
      <c r="C4" s="36"/>
      <c r="D4" s="35"/>
      <c r="E4" s="80"/>
      <c r="F4" s="80"/>
      <c r="G4" s="80"/>
      <c r="H4" s="80"/>
      <c r="I4" s="80"/>
      <c r="J4" s="87">
        <v>10000000</v>
      </c>
      <c r="K4" s="80"/>
      <c r="L4" s="80"/>
      <c r="M4" s="80"/>
      <c r="N4" s="35"/>
      <c r="O4" s="35"/>
      <c r="P4" s="35"/>
      <c r="Q4" s="35"/>
      <c r="R4" s="35"/>
      <c r="S4" s="5"/>
      <c r="T4" s="5"/>
      <c r="U4" s="5"/>
    </row>
    <row r="5" spans="1:18" ht="24.75">
      <c r="A5" s="73" t="s">
        <v>67</v>
      </c>
      <c r="B5" s="72" t="s">
        <v>68</v>
      </c>
      <c r="C5" s="91">
        <v>42978</v>
      </c>
      <c r="D5" s="71" t="s">
        <v>69</v>
      </c>
      <c r="E5" s="92">
        <v>55000</v>
      </c>
      <c r="F5" s="92">
        <v>55000</v>
      </c>
      <c r="H5" s="93">
        <v>50000</v>
      </c>
      <c r="J5" s="88"/>
      <c r="O5" s="95" t="s">
        <v>26</v>
      </c>
      <c r="P5" s="94" t="s">
        <v>70</v>
      </c>
      <c r="Q5" s="96" t="s">
        <v>50</v>
      </c>
      <c r="R5" s="97" t="s">
        <v>44</v>
      </c>
    </row>
    <row r="6" spans="1:18" ht="24.75">
      <c r="A6" s="26" t="s">
        <v>41</v>
      </c>
      <c r="B6" t="s">
        <v>74</v>
      </c>
      <c r="C6" s="75">
        <v>42978</v>
      </c>
      <c r="D6" s="28" t="s">
        <v>69</v>
      </c>
      <c r="E6" s="81">
        <v>0</v>
      </c>
      <c r="F6" s="82">
        <v>0</v>
      </c>
      <c r="G6" s="89"/>
      <c r="H6" s="90">
        <v>50000</v>
      </c>
      <c r="I6" s="89"/>
      <c r="J6" s="89"/>
      <c r="O6" s="95" t="s">
        <v>26</v>
      </c>
      <c r="P6" s="94" t="s">
        <v>70</v>
      </c>
      <c r="Q6" s="96" t="s">
        <v>50</v>
      </c>
      <c r="R6" s="97" t="s">
        <v>44</v>
      </c>
    </row>
    <row r="7" spans="1:18" s="26" customFormat="1" ht="36.75">
      <c r="A7" s="109" t="s">
        <v>27</v>
      </c>
      <c r="B7" s="109" t="s">
        <v>102</v>
      </c>
      <c r="C7" s="110">
        <v>43031</v>
      </c>
      <c r="D7" s="109" t="s">
        <v>103</v>
      </c>
      <c r="E7" s="111">
        <v>120000</v>
      </c>
      <c r="F7" s="111">
        <v>0</v>
      </c>
      <c r="G7" s="111">
        <v>120000</v>
      </c>
      <c r="H7" s="112">
        <v>250000</v>
      </c>
      <c r="I7" s="111">
        <v>0</v>
      </c>
      <c r="J7" s="114"/>
      <c r="K7" s="111">
        <v>0</v>
      </c>
      <c r="L7" s="110"/>
      <c r="M7" s="111"/>
      <c r="N7" s="111"/>
      <c r="O7" s="113" t="s">
        <v>26</v>
      </c>
      <c r="P7" s="96" t="s">
        <v>100</v>
      </c>
      <c r="Q7" s="96" t="s">
        <v>50</v>
      </c>
      <c r="R7" s="109" t="s">
        <v>31</v>
      </c>
    </row>
    <row r="8" spans="3:18" ht="12.75" customHeight="1">
      <c r="C8" s="75"/>
      <c r="D8" s="28"/>
      <c r="E8" s="81"/>
      <c r="F8" s="82"/>
      <c r="G8" s="89"/>
      <c r="H8" s="90"/>
      <c r="I8" s="89"/>
      <c r="J8" s="89"/>
      <c r="O8" s="26"/>
      <c r="Q8" s="26"/>
      <c r="R8" s="26"/>
    </row>
    <row r="9" spans="3:18" ht="12">
      <c r="C9" s="75"/>
      <c r="D9" s="28"/>
      <c r="E9" s="81"/>
      <c r="F9" s="82"/>
      <c r="G9" s="89"/>
      <c r="H9" s="90"/>
      <c r="I9" s="89"/>
      <c r="J9" s="89"/>
      <c r="O9" s="26"/>
      <c r="Q9" s="26"/>
      <c r="R9" s="26"/>
    </row>
    <row r="10" spans="3:18" ht="12">
      <c r="C10" s="75"/>
      <c r="D10" s="28"/>
      <c r="E10" s="81"/>
      <c r="F10" s="82"/>
      <c r="G10" s="89"/>
      <c r="H10" s="90"/>
      <c r="I10" s="89"/>
      <c r="J10" s="89"/>
      <c r="O10" s="26"/>
      <c r="Q10" s="26"/>
      <c r="R10" s="26"/>
    </row>
    <row r="11" spans="3:10" ht="12">
      <c r="C11" s="74"/>
      <c r="D11" s="27"/>
      <c r="E11" s="81"/>
      <c r="F11" s="83"/>
      <c r="G11" s="89"/>
      <c r="H11" s="90"/>
      <c r="I11" s="89"/>
      <c r="J11" s="89"/>
    </row>
    <row r="12" spans="3:10" ht="12">
      <c r="C12" s="74"/>
      <c r="D12" s="27"/>
      <c r="E12" s="81"/>
      <c r="F12" s="83"/>
      <c r="G12" s="89"/>
      <c r="H12" s="90"/>
      <c r="I12" s="89"/>
      <c r="J12" s="89"/>
    </row>
    <row r="13" spans="3:10" ht="12">
      <c r="C13" s="74"/>
      <c r="D13" s="27"/>
      <c r="E13" s="81"/>
      <c r="F13" s="83"/>
      <c r="G13" s="89"/>
      <c r="H13" s="90"/>
      <c r="I13" s="89"/>
      <c r="J13" s="89"/>
    </row>
    <row r="14" spans="3:10" ht="12">
      <c r="C14" s="74"/>
      <c r="D14" s="27"/>
      <c r="E14" s="81"/>
      <c r="F14" s="83"/>
      <c r="G14" s="89"/>
      <c r="H14" s="90"/>
      <c r="I14" s="89"/>
      <c r="J14" s="89"/>
    </row>
    <row r="15" spans="3:10" ht="12">
      <c r="C15" s="74"/>
      <c r="D15" s="27"/>
      <c r="E15" s="81"/>
      <c r="F15" s="83"/>
      <c r="G15" s="89"/>
      <c r="H15" s="90"/>
      <c r="I15" s="89"/>
      <c r="J15" s="89"/>
    </row>
    <row r="16" spans="3:10" ht="12">
      <c r="C16" s="74"/>
      <c r="D16" s="27"/>
      <c r="E16" s="81"/>
      <c r="F16" s="83"/>
      <c r="G16" s="89"/>
      <c r="H16" s="90"/>
      <c r="I16" s="89"/>
      <c r="J16" s="89"/>
    </row>
    <row r="17" spans="3:10" ht="12">
      <c r="C17" s="74"/>
      <c r="D17" s="27"/>
      <c r="E17" s="81"/>
      <c r="F17" s="83"/>
      <c r="G17" s="89"/>
      <c r="H17" s="90"/>
      <c r="I17" s="89"/>
      <c r="J17" s="89"/>
    </row>
    <row r="18" spans="3:10" ht="12">
      <c r="C18" s="74"/>
      <c r="D18" s="27"/>
      <c r="E18" s="81"/>
      <c r="F18" s="83"/>
      <c r="G18" s="89"/>
      <c r="H18" s="90"/>
      <c r="I18" s="89"/>
      <c r="J18" s="89"/>
    </row>
    <row r="19" spans="3:10" ht="12">
      <c r="C19" s="74"/>
      <c r="D19" s="27"/>
      <c r="E19" s="81"/>
      <c r="F19" s="83"/>
      <c r="G19" s="89"/>
      <c r="H19" s="90"/>
      <c r="I19" s="89"/>
      <c r="J19" s="89"/>
    </row>
    <row r="20" spans="3:10" ht="12">
      <c r="C20" s="74"/>
      <c r="D20" s="27"/>
      <c r="E20" s="81"/>
      <c r="F20" s="83"/>
      <c r="G20" s="89"/>
      <c r="H20" s="90"/>
      <c r="I20" s="89"/>
      <c r="J20" s="89"/>
    </row>
    <row r="21" spans="3:10" ht="12">
      <c r="C21" s="74"/>
      <c r="D21" s="27"/>
      <c r="E21" s="81"/>
      <c r="F21" s="83"/>
      <c r="G21" s="89"/>
      <c r="H21" s="90"/>
      <c r="I21" s="89"/>
      <c r="J21" s="89"/>
    </row>
    <row r="22" spans="3:10" ht="12">
      <c r="C22" s="74"/>
      <c r="D22" s="27"/>
      <c r="E22" s="81"/>
      <c r="F22" s="83"/>
      <c r="G22" s="89"/>
      <c r="H22" s="90"/>
      <c r="I22" s="89"/>
      <c r="J22" s="89"/>
    </row>
    <row r="23" spans="3:10" ht="12">
      <c r="C23" s="74"/>
      <c r="D23" s="27"/>
      <c r="E23" s="81"/>
      <c r="F23" s="83"/>
      <c r="G23" s="89"/>
      <c r="H23" s="90"/>
      <c r="I23" s="89"/>
      <c r="J23" s="89"/>
    </row>
    <row r="24" spans="3:10" ht="12">
      <c r="C24" s="74"/>
      <c r="D24" s="27"/>
      <c r="E24" s="81"/>
      <c r="F24" s="83"/>
      <c r="G24" s="89"/>
      <c r="H24" s="90"/>
      <c r="I24" s="89"/>
      <c r="J24" s="89"/>
    </row>
    <row r="25" spans="3:10" ht="12">
      <c r="C25" s="74"/>
      <c r="D25" s="27"/>
      <c r="E25" s="81"/>
      <c r="F25" s="83"/>
      <c r="G25" s="89"/>
      <c r="H25" s="90"/>
      <c r="I25" s="89"/>
      <c r="J25" s="89"/>
    </row>
    <row r="26" spans="3:10" ht="12">
      <c r="C26" s="74"/>
      <c r="D26" s="27"/>
      <c r="E26" s="81"/>
      <c r="F26" s="83"/>
      <c r="G26" s="89"/>
      <c r="H26" s="90"/>
      <c r="I26" s="89"/>
      <c r="J26" s="89"/>
    </row>
    <row r="27" spans="3:10" ht="12">
      <c r="C27" s="74"/>
      <c r="D27" s="27"/>
      <c r="E27" s="81"/>
      <c r="F27" s="83"/>
      <c r="G27" s="89"/>
      <c r="H27" s="90"/>
      <c r="I27" s="89"/>
      <c r="J27" s="89"/>
    </row>
    <row r="28" spans="3:10" ht="12">
      <c r="C28" s="74"/>
      <c r="D28" s="27"/>
      <c r="E28" s="81"/>
      <c r="F28" s="83"/>
      <c r="G28" s="89"/>
      <c r="H28" s="90"/>
      <c r="I28" s="89"/>
      <c r="J28" s="89"/>
    </row>
    <row r="29" spans="3:10" ht="12">
      <c r="C29" s="74"/>
      <c r="D29" s="27"/>
      <c r="E29" s="81"/>
      <c r="F29" s="83"/>
      <c r="G29" s="89"/>
      <c r="H29" s="90"/>
      <c r="I29" s="89"/>
      <c r="J29" s="89"/>
    </row>
    <row r="30" spans="3:10" ht="12">
      <c r="C30" s="74"/>
      <c r="D30" s="27"/>
      <c r="E30" s="81"/>
      <c r="F30" s="83"/>
      <c r="G30" s="89"/>
      <c r="H30" s="90"/>
      <c r="I30" s="89"/>
      <c r="J30" s="89"/>
    </row>
    <row r="31" spans="3:10" ht="12">
      <c r="C31" s="74"/>
      <c r="D31" s="27"/>
      <c r="E31" s="81"/>
      <c r="F31" s="83"/>
      <c r="G31" s="89"/>
      <c r="H31" s="90"/>
      <c r="I31" s="89"/>
      <c r="J31" s="89"/>
    </row>
    <row r="32" spans="3:10" ht="12">
      <c r="C32" s="74"/>
      <c r="D32" s="27"/>
      <c r="E32" s="81"/>
      <c r="F32" s="83"/>
      <c r="G32" s="89"/>
      <c r="H32" s="90"/>
      <c r="I32" s="89"/>
      <c r="J32" s="89"/>
    </row>
    <row r="33" spans="3:10" ht="12">
      <c r="C33" s="74"/>
      <c r="D33" s="27"/>
      <c r="E33" s="81"/>
      <c r="F33" s="83"/>
      <c r="G33" s="89"/>
      <c r="H33" s="90"/>
      <c r="I33" s="89"/>
      <c r="J33" s="89"/>
    </row>
    <row r="34" spans="3:10" ht="12">
      <c r="C34" s="74"/>
      <c r="D34" s="27"/>
      <c r="E34" s="81"/>
      <c r="F34" s="83"/>
      <c r="G34" s="89"/>
      <c r="H34" s="90"/>
      <c r="I34" s="89"/>
      <c r="J34" s="89"/>
    </row>
    <row r="35" spans="3:10" ht="12">
      <c r="C35" s="74"/>
      <c r="D35" s="27"/>
      <c r="E35" s="81"/>
      <c r="F35" s="83"/>
      <c r="G35" s="89"/>
      <c r="H35" s="90"/>
      <c r="I35" s="89"/>
      <c r="J35" s="89"/>
    </row>
    <row r="36" spans="3:10" ht="12">
      <c r="C36" s="74"/>
      <c r="D36" s="27"/>
      <c r="E36" s="81"/>
      <c r="F36" s="83"/>
      <c r="G36" s="89"/>
      <c r="H36" s="90"/>
      <c r="I36" s="89"/>
      <c r="J36" s="89"/>
    </row>
    <row r="37" spans="3:10" ht="12">
      <c r="C37" s="74"/>
      <c r="D37" s="27"/>
      <c r="E37" s="81"/>
      <c r="F37" s="83"/>
      <c r="G37" s="89"/>
      <c r="H37" s="90"/>
      <c r="I37" s="89"/>
      <c r="J37" s="89"/>
    </row>
    <row r="38" spans="3:10" ht="12">
      <c r="C38" s="74"/>
      <c r="D38" s="27"/>
      <c r="E38" s="81"/>
      <c r="F38" s="83"/>
      <c r="G38" s="89"/>
      <c r="H38" s="90"/>
      <c r="I38" s="89"/>
      <c r="J38" s="89"/>
    </row>
    <row r="39" spans="3:10" ht="12">
      <c r="C39" s="74"/>
      <c r="D39" s="27"/>
      <c r="F39" s="83"/>
      <c r="G39" s="89"/>
      <c r="H39" s="90"/>
      <c r="I39" s="89"/>
      <c r="J39" s="89"/>
    </row>
    <row r="40" spans="3:10" ht="12">
      <c r="C40" s="74"/>
      <c r="D40" s="27"/>
      <c r="F40" s="83"/>
      <c r="G40" s="89"/>
      <c r="H40" s="90"/>
      <c r="I40" s="89"/>
      <c r="J40" s="89"/>
    </row>
    <row r="41" spans="3:10" ht="12">
      <c r="C41" s="74"/>
      <c r="D41" s="27"/>
      <c r="F41" s="83"/>
      <c r="G41" s="89"/>
      <c r="H41" s="90"/>
      <c r="I41" s="89"/>
      <c r="J41" s="89"/>
    </row>
    <row r="42" spans="3:10" ht="12">
      <c r="C42" s="74"/>
      <c r="D42" s="27"/>
      <c r="F42" s="83"/>
      <c r="G42" s="89"/>
      <c r="H42" s="90"/>
      <c r="I42" s="89"/>
      <c r="J42" s="89"/>
    </row>
    <row r="43" spans="3:10" ht="12">
      <c r="C43" s="74"/>
      <c r="D43" s="27"/>
      <c r="F43" s="84"/>
      <c r="G43" s="89"/>
      <c r="H43" s="90"/>
      <c r="I43" s="89"/>
      <c r="J43" s="89"/>
    </row>
    <row r="44" spans="3:10" ht="12">
      <c r="C44" s="74"/>
      <c r="D44" s="27"/>
      <c r="F44" s="84"/>
      <c r="G44" s="89"/>
      <c r="H44" s="90"/>
      <c r="I44" s="89"/>
      <c r="J44" s="89"/>
    </row>
    <row r="45" spans="3:10" ht="12">
      <c r="C45" s="74"/>
      <c r="D45" s="27"/>
      <c r="F45" s="84"/>
      <c r="G45" s="89"/>
      <c r="H45" s="90"/>
      <c r="I45" s="89"/>
      <c r="J45" s="89"/>
    </row>
    <row r="46" spans="3:10" ht="12">
      <c r="C46" s="74"/>
      <c r="D46" s="27"/>
      <c r="F46" s="84"/>
      <c r="G46" s="89"/>
      <c r="H46" s="90"/>
      <c r="I46" s="89"/>
      <c r="J46" s="89"/>
    </row>
    <row r="47" spans="3:10" ht="12">
      <c r="C47" s="74"/>
      <c r="D47" s="27"/>
      <c r="F47" s="84"/>
      <c r="G47" s="89"/>
      <c r="H47" s="90"/>
      <c r="I47" s="89"/>
      <c r="J47" s="89"/>
    </row>
    <row r="48" spans="3:10" ht="12">
      <c r="C48" s="74"/>
      <c r="D48" s="27"/>
      <c r="F48" s="84"/>
      <c r="G48" s="89"/>
      <c r="H48" s="89"/>
      <c r="I48" s="89"/>
      <c r="J48" s="89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Abernathy, Ken A.</cp:lastModifiedBy>
  <cp:lastPrinted>2018-06-19T16:21:21Z</cp:lastPrinted>
  <dcterms:created xsi:type="dcterms:W3CDTF">2006-07-03T15:02:26Z</dcterms:created>
  <dcterms:modified xsi:type="dcterms:W3CDTF">2022-07-19T19:42:53Z</dcterms:modified>
  <cp:category/>
  <cp:version/>
  <cp:contentType/>
  <cp:contentStatus/>
</cp:coreProperties>
</file>