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ommsmb.nas01.tn.gov\aa_TPUC_Data\Division Data\Fiscal\UD Inspection Information\2024 UD Mailout\"/>
    </mc:Choice>
  </mc:AlternateContent>
  <xr:revisionPtr revIDLastSave="0" documentId="13_ncr:1_{F43A6CBB-AD45-4E93-BD94-1022B5ACD2B3}" xr6:coauthVersionLast="47" xr6:coauthVersionMax="47" xr10:uidLastSave="{00000000-0000-0000-0000-000000000000}"/>
  <workbookProtection workbookAlgorithmName="SHA-512" workbookHashValue="s4w7enxxmchOc/qXamNeokAhixEY9inDp+cSfr3KJ9kh8nq3RfOPG0G8UQkqbC0ywISGg+b23C3siYw/FQLOLQ==" workbookSaltValue="qcKCHhEHHiSSIMql52Xx5g==" workbookSpinCount="100000" lockStructure="1"/>
  <bookViews>
    <workbookView xWindow="-120" yWindow="-120" windowWidth="29040" windowHeight="15840" xr2:uid="{00000000-000D-0000-FFFF-FFFF00000000}"/>
  </bookViews>
  <sheets>
    <sheet name="UD-18" sheetId="1" r:id="rId1"/>
    <sheet name="Data" sheetId="2" state="hidden" r:id="rId2"/>
    <sheet name="Instructions" sheetId="3" r:id="rId3"/>
  </sheets>
  <definedNames>
    <definedName name="_xlnm.Print_Area" localSheetId="0">'UD-18'!$A$1:$L$74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B41" i="1" l="1"/>
  <c r="B11" i="1"/>
  <c r="B5" i="1"/>
  <c r="F31" i="1" l="1"/>
  <c r="F32" i="1" l="1"/>
  <c r="E31" i="1" s="1"/>
</calcChain>
</file>

<file path=xl/sharedStrings.xml><?xml version="1.0" encoding="utf-8"?>
<sst xmlns="http://schemas.openxmlformats.org/spreadsheetml/2006/main" count="165" uniqueCount="164">
  <si>
    <t>COMPANY ID #:</t>
  </si>
  <si>
    <t>COMPANY NAME:</t>
  </si>
  <si>
    <t>NAME:</t>
  </si>
  <si>
    <t>(Please Print)</t>
  </si>
  <si>
    <t>TITLE:</t>
  </si>
  <si>
    <t>SIGNATURE:</t>
  </si>
  <si>
    <t>TELEPHONE:</t>
  </si>
  <si>
    <t>ASSESSED FOR LATE PAYMENT IF NOT PAID ON OR BEFORE APRIL 1st.</t>
  </si>
  <si>
    <t>A PENALTY OF 10% PER MONTH OR FRACTION THEREOF, PURSUANT TO T.C.A. § 65-4-308, WILL BE</t>
  </si>
  <si>
    <t>(Excel Format)</t>
  </si>
  <si>
    <t xml:space="preserve"> </t>
  </si>
  <si>
    <t>Number of Active Gas Services:</t>
  </si>
  <si>
    <t>COMPUTATION OF INSPECTION FEE</t>
  </si>
  <si>
    <t>Meters or Services:</t>
  </si>
  <si>
    <t>If You Have</t>
  </si>
  <si>
    <t>at Least</t>
  </si>
  <si>
    <t>But Not</t>
  </si>
  <si>
    <t>Over</t>
  </si>
  <si>
    <t>$100 (Minimum Inspection Fee)</t>
  </si>
  <si>
    <t>PS0371</t>
  </si>
  <si>
    <t>FORM UD-18</t>
  </si>
  <si>
    <t>STATEMENT OF ACTIVE GAS METERS AND SERVICES AND COMPUTATION OF INSPECTION FEE</t>
  </si>
  <si>
    <t>individual meter, state the number of active services.</t>
  </si>
  <si>
    <r>
      <t xml:space="preserve">Per Tenn. Code Ann. </t>
    </r>
    <r>
      <rPr>
        <sz val="10"/>
        <rFont val="Calibri"/>
        <family val="2"/>
      </rPr>
      <t>§</t>
    </r>
    <r>
      <rPr>
        <sz val="10"/>
        <rFont val="Arial"/>
        <family val="2"/>
      </rPr>
      <t xml:space="preserve"> 65-28-110</t>
    </r>
  </si>
  <si>
    <t>Fee Due</t>
  </si>
  <si>
    <t>THE MAXIMUM FEE DUE IS $78,000</t>
  </si>
  <si>
    <t>DATE:</t>
  </si>
  <si>
    <t>EMAIL:</t>
  </si>
  <si>
    <t>THE MINIMUM FEE DUE IS $100</t>
  </si>
  <si>
    <t>Adamsville Gas Department</t>
  </si>
  <si>
    <t>Alexian Village of Tennessee</t>
  </si>
  <si>
    <t>Athens Utilities Board</t>
  </si>
  <si>
    <t>Bedford County Utility District</t>
  </si>
  <si>
    <t>Bells Gas &amp; Water Company</t>
  </si>
  <si>
    <t>Bolivar Gas Department</t>
  </si>
  <si>
    <t>Brownsville Utility Department</t>
  </si>
  <si>
    <t>Centerville Gas Department</t>
  </si>
  <si>
    <t>Citizens Gas Utility District</t>
  </si>
  <si>
    <t>Claiborne Utilities District</t>
  </si>
  <si>
    <t>Clarksville Gas &amp; Water Department</t>
  </si>
  <si>
    <t>Clifton Gas System</t>
  </si>
  <si>
    <t>Collinwood Gas Department</t>
  </si>
  <si>
    <t>Cookeville Gas Department</t>
  </si>
  <si>
    <t>Covington Gas Department</t>
  </si>
  <si>
    <t>Crockett Public Utility District</t>
  </si>
  <si>
    <t>Domtar</t>
  </si>
  <si>
    <t>Dunlap Natural Gas System</t>
  </si>
  <si>
    <t>Dyersburg Gas Department</t>
  </si>
  <si>
    <t>Elk River Public Utility District</t>
  </si>
  <si>
    <t>Englewood Gas Department</t>
  </si>
  <si>
    <t>Etowah Utilities</t>
  </si>
  <si>
    <t>Fayetteville Gas System</t>
  </si>
  <si>
    <t>First Utility District of Tipton County</t>
  </si>
  <si>
    <t>Friendship Natural Gas Department</t>
  </si>
  <si>
    <t>Gallatin Natural Gas System</t>
  </si>
  <si>
    <t>Gallaway Gas Company</t>
  </si>
  <si>
    <t>General Gas Pipeline, LLC</t>
  </si>
  <si>
    <t>Georgetown Condominiums</t>
  </si>
  <si>
    <t>Gibson County Utility District</t>
  </si>
  <si>
    <t>Greater Dickson Gas Authority</t>
  </si>
  <si>
    <t>Green Hills Terrace Condominiums</t>
  </si>
  <si>
    <t>Halls Gas Department</t>
  </si>
  <si>
    <t>Hardeman-Fayette County Utility District</t>
  </si>
  <si>
    <t>Harriman Utility Board</t>
  </si>
  <si>
    <t>Hawkins County Utility District</t>
  </si>
  <si>
    <t>Henderson Gas Department</t>
  </si>
  <si>
    <t>Henning Natural Gas Service</t>
  </si>
  <si>
    <t>Hillview Manor Apartments</t>
  </si>
  <si>
    <t>Hohenwald Natural Gas System</t>
  </si>
  <si>
    <t>Horton Highway Utility District</t>
  </si>
  <si>
    <t>Humboldt Gas &amp; Water Department</t>
  </si>
  <si>
    <t>Humphreys County Utility District</t>
  </si>
  <si>
    <t>Huntingdon Housing Authority</t>
  </si>
  <si>
    <t>Jackson Energy Authority</t>
  </si>
  <si>
    <t>Jackson Housing Authority</t>
  </si>
  <si>
    <t>Jamestown Gas System</t>
  </si>
  <si>
    <t>Jefferson City Housing Authority</t>
  </si>
  <si>
    <t>Jefferson-Cocke County Utility District</t>
  </si>
  <si>
    <t>Kirby Pine Estates (Psalms Inc)</t>
  </si>
  <si>
    <t>Knoxville Utilities Board</t>
  </si>
  <si>
    <t>Lafayette Gas Department</t>
  </si>
  <si>
    <t>Lake County Utility District</t>
  </si>
  <si>
    <t>Lawrenceburg Gas Department</t>
  </si>
  <si>
    <t>Lebanon Gas Department</t>
  </si>
  <si>
    <t>Lebanon Housing Authority</t>
  </si>
  <si>
    <t>Lenoir City Utilities Board</t>
  </si>
  <si>
    <t>Lewisburg Gas Department</t>
  </si>
  <si>
    <t>Lexington Gas System</t>
  </si>
  <si>
    <t>Linden Natural Gas System</t>
  </si>
  <si>
    <t>Livingston Gas System</t>
  </si>
  <si>
    <t>Livingston Housing Authority</t>
  </si>
  <si>
    <t>Lobelville Gas Company</t>
  </si>
  <si>
    <t>Loretto Municipal Gas System</t>
  </si>
  <si>
    <t>Loudon Utilities Gas Division</t>
  </si>
  <si>
    <t>Madisonville Gas System</t>
  </si>
  <si>
    <t>Magnum Hunter Production, Inc.</t>
  </si>
  <si>
    <t>Marion Natural Gas System</t>
  </si>
  <si>
    <t>Martin Gas Department</t>
  </si>
  <si>
    <t>Martin Housing Authority</t>
  </si>
  <si>
    <t>Mason Natural Gas System</t>
  </si>
  <si>
    <t>Maury City Gas System</t>
  </si>
  <si>
    <t>McKenzie Housing Authority</t>
  </si>
  <si>
    <t>Memphis Housing Authority</t>
  </si>
  <si>
    <t>Memphis Light, Gas &amp; Water Division</t>
  </si>
  <si>
    <t>Metropolitan Development &amp; Housing</t>
  </si>
  <si>
    <t>Middle Tennessee Natural Gas Utility District</t>
  </si>
  <si>
    <t>Middleton Gas</t>
  </si>
  <si>
    <t>Mt. Pleasant Gas System</t>
  </si>
  <si>
    <t>Munford Gas Company</t>
  </si>
  <si>
    <t>Newbern Gas Department</t>
  </si>
  <si>
    <t>Oak Ridge Utility District</t>
  </si>
  <si>
    <t>Obion Gas System</t>
  </si>
  <si>
    <t>Paris-Henry County Public Utility District</t>
  </si>
  <si>
    <t>Parsons Natural Gas System</t>
  </si>
  <si>
    <t>Parsons-Decaturville Housing</t>
  </si>
  <si>
    <t>Pikeville Natural Gas System</t>
  </si>
  <si>
    <t>Poplar Grove Utility District</t>
  </si>
  <si>
    <t>Portland Housing Authority</t>
  </si>
  <si>
    <t>Portland Natural Gas System</t>
  </si>
  <si>
    <t>Powell Valley Utility District</t>
  </si>
  <si>
    <t>Powell-Clinch Utility District</t>
  </si>
  <si>
    <t>Pulaski Natural Gas Department</t>
  </si>
  <si>
    <t>Red Boiling Springs Gas Department</t>
  </si>
  <si>
    <t>Renewco-Meadow Branch, LLC</t>
  </si>
  <si>
    <t>Ridgetop Natural Gas System</t>
  </si>
  <si>
    <t>Ripley Gas Department</t>
  </si>
  <si>
    <t>Ripley Housing Authority</t>
  </si>
  <si>
    <t>Rockwood Natural Gas System</t>
  </si>
  <si>
    <t>Savannah Public Utilities</t>
  </si>
  <si>
    <t>Scepter</t>
  </si>
  <si>
    <t>Selmer Natural Gas Department</t>
  </si>
  <si>
    <t>Sevier County Utility District</t>
  </si>
  <si>
    <t>Smelter Service Corporation</t>
  </si>
  <si>
    <t>Smyrna Natural Gas System</t>
  </si>
  <si>
    <t>Somerville Light, Gas &amp; Water</t>
  </si>
  <si>
    <t>South Fulton Gas Department</t>
  </si>
  <si>
    <t>South Pittsburg Housing Authority</t>
  </si>
  <si>
    <t>Springfield Gas System</t>
  </si>
  <si>
    <t>St. Joseph Gas System</t>
  </si>
  <si>
    <t>Sweetwater Board of Public Utilities</t>
  </si>
  <si>
    <t>Troy Gas System</t>
  </si>
  <si>
    <t>Tullahoma Housing Authority</t>
  </si>
  <si>
    <t>Unicoi County Utility District</t>
  </si>
  <si>
    <t>Union City Housing Authority</t>
  </si>
  <si>
    <t>Volunteer Energy Natural Gas</t>
  </si>
  <si>
    <t>Waynesboro Natural Gas Company</t>
  </si>
  <si>
    <t>West Tennessee Public Utility District</t>
  </si>
  <si>
    <t>Johnson University</t>
  </si>
  <si>
    <t>TENNESSEE PUBLIC UTILITY COMMISSION</t>
  </si>
  <si>
    <t xml:space="preserve">  Post Marked ___/____/____</t>
  </si>
  <si>
    <t>Select Your UD18 Company Name</t>
  </si>
  <si>
    <t>$5,299.90 plus  $0.35 per meter or service in excess of 10,000</t>
  </si>
  <si>
    <t>$1,299.90 plus  $0.50 per meter or service in excess of  2,000</t>
  </si>
  <si>
    <t>$100 plus     $0.65 per meter or service in excess of      154</t>
  </si>
  <si>
    <t>The Meridian Apts</t>
  </si>
  <si>
    <t>Diversified Gas And Oil Company</t>
  </si>
  <si>
    <t>United Apartments Group (Crestview Manor &amp; Parkway East)</t>
  </si>
  <si>
    <t>Cardinal FG Greenland Plant</t>
  </si>
  <si>
    <t>AREA FOR TENNESSEE PUBLIC UTILITY COMMISSION USE ONLY</t>
  </si>
  <si>
    <t>Click The Grey Area to Select Company From The Dropdown</t>
  </si>
  <si>
    <t>CHOOSE YOUR COMPANY</t>
  </si>
  <si>
    <t>BEFORE SUBMITTING THE FORM!</t>
  </si>
  <si>
    <t>FAILURE TO DO SO MAY RESULT</t>
  </si>
  <si>
    <t>IN THE PAYMENT BEING DENIED!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</si>
</sst>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mm/dd/yyyy"/>
  </numFmts>
  <fonts count="13" x14ac:knownFonts="1">
    <font>
      <sz val="10"/>
      <name val="Arial"/>
    </font>
    <font>
      <b/>
      <sz val="10"/>
      <name val="Arial"/>
      <family val="2"/>
    </font>
    <font>
      <b/>
      <sz val="12"/>
      <name val="Arial"/>
      <family val="2"/>
    </font>
    <font>
      <sz val="8"/>
      <name val="Arial"/>
      <family val="2"/>
    </font>
    <font>
      <b/>
      <u/>
      <sz val="12"/>
      <name val="Arial"/>
      <family val="2"/>
    </font>
    <font>
      <b/>
      <sz val="14"/>
      <name val="Arial"/>
      <family val="2"/>
    </font>
    <font>
      <sz val="14"/>
      <name val="Arial"/>
      <family val="2"/>
    </font>
    <font>
      <sz val="12"/>
      <name val="Arial"/>
      <family val="2"/>
    </font>
    <font>
      <sz val="10"/>
      <name val="Calibri"/>
      <family val="2"/>
    </font>
    <font>
      <sz val="10"/>
      <name val="Arial"/>
      <family val="2"/>
    </font>
    <font>
      <sz val="10"/>
      <color theme="0"/>
      <name val="Arial"/>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4">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1">
    <xf numFmtId="0" fontId="0" fillId="0" borderId="0"/>
  </cellStyleXfs>
  <cellXfs count="77">
    <xf numFmtId="0" fontId="0" fillId="0" borderId="0" xfId="0"/>
    <xf numFmtId="0" fontId="0" fillId="0" borderId="0" xfId="0" applyAlignment="1">
      <alignment horizontal="center"/>
    </xf>
    <xf numFmtId="0" fontId="1" fillId="0" borderId="0" xfId="0" applyFont="1"/>
    <xf numFmtId="42" fontId="0" fillId="0" borderId="0" xfId="0" applyNumberFormat="1"/>
    <xf numFmtId="49" fontId="0" fillId="0" borderId="0" xfId="0" applyNumberFormat="1"/>
    <xf numFmtId="0" fontId="0" fillId="0" borderId="0" xfId="0" applyAlignment="1">
      <alignment horizontal="left" wrapText="1"/>
    </xf>
    <xf numFmtId="0" fontId="0" fillId="0" borderId="0" xfId="0" applyBorder="1"/>
    <xf numFmtId="0" fontId="1" fillId="0" borderId="0" xfId="0" applyFont="1" applyBorder="1" applyAlignment="1"/>
    <xf numFmtId="0" fontId="1" fillId="0" borderId="0" xfId="0" applyFont="1" applyBorder="1" applyAlignment="1">
      <alignment horizontal="center"/>
    </xf>
    <xf numFmtId="0" fontId="1" fillId="0" borderId="0" xfId="0" applyFont="1" applyBorder="1"/>
    <xf numFmtId="0" fontId="1" fillId="0" borderId="0" xfId="0" applyFont="1" applyAlignment="1">
      <alignment horizontal="center"/>
    </xf>
    <xf numFmtId="44" fontId="0" fillId="0" borderId="3" xfId="0" applyNumberFormat="1" applyBorder="1"/>
    <xf numFmtId="0" fontId="9" fillId="0" borderId="0" xfId="0" applyFont="1"/>
    <xf numFmtId="1" fontId="1" fillId="0" borderId="0" xfId="0" applyNumberFormat="1" applyFont="1" applyBorder="1" applyAlignment="1" applyProtection="1">
      <alignment horizontal="center"/>
      <protection locked="0"/>
    </xf>
    <xf numFmtId="0" fontId="9" fillId="0" borderId="0" xfId="0" applyFont="1" applyAlignment="1">
      <alignment horizontal="left"/>
    </xf>
    <xf numFmtId="0" fontId="1" fillId="0" borderId="1" xfId="0" applyFont="1" applyBorder="1" applyAlignment="1" applyProtection="1">
      <alignment horizontal="center"/>
      <protection locked="0"/>
    </xf>
    <xf numFmtId="0" fontId="10" fillId="0" borderId="0" xfId="0" applyFont="1"/>
    <xf numFmtId="44" fontId="10" fillId="0" borderId="0" xfId="0" applyNumberFormat="1" applyFont="1" applyBorder="1"/>
    <xf numFmtId="0" fontId="0" fillId="0" borderId="0" xfId="0" applyAlignment="1">
      <alignment horizontal="center"/>
    </xf>
    <xf numFmtId="0" fontId="7" fillId="0" borderId="0" xfId="0" applyFont="1" applyAlignment="1">
      <alignment horizontal="left" indent="6"/>
    </xf>
    <xf numFmtId="0" fontId="0" fillId="0" borderId="0" xfId="0" applyFill="1" applyBorder="1"/>
    <xf numFmtId="0" fontId="2" fillId="0" borderId="0" xfId="0" applyFont="1" applyAlignment="1">
      <alignment horizontal="left" indent="7"/>
    </xf>
    <xf numFmtId="0" fontId="0" fillId="0" borderId="7" xfId="0" applyFill="1" applyBorder="1" applyAlignment="1">
      <alignment horizontal="left" indent="32"/>
    </xf>
    <xf numFmtId="0" fontId="0" fillId="0" borderId="7" xfId="0" applyFill="1" applyBorder="1"/>
    <xf numFmtId="0" fontId="0" fillId="0" borderId="0" xfId="0" applyProtection="1"/>
    <xf numFmtId="1" fontId="1" fillId="0" borderId="0" xfId="0" applyNumberFormat="1" applyFont="1" applyBorder="1" applyAlignment="1" applyProtection="1">
      <alignment horizontal="center"/>
    </xf>
    <xf numFmtId="0" fontId="1" fillId="0" borderId="0" xfId="0" applyFont="1" applyBorder="1" applyAlignment="1" applyProtection="1"/>
    <xf numFmtId="42" fontId="0" fillId="0" borderId="0" xfId="0" applyNumberFormat="1" applyBorder="1" applyProtection="1"/>
    <xf numFmtId="0" fontId="0" fillId="0" borderId="0" xfId="0" applyBorder="1" applyAlignment="1" applyProtection="1">
      <alignment horizontal="center"/>
    </xf>
    <xf numFmtId="0" fontId="0" fillId="0" borderId="0" xfId="0" applyAlignment="1" applyProtection="1">
      <alignment horizontal="left"/>
    </xf>
    <xf numFmtId="0" fontId="4" fillId="0" borderId="0" xfId="0" applyFont="1" applyBorder="1" applyAlignment="1" applyProtection="1">
      <alignment horizontal="center"/>
    </xf>
    <xf numFmtId="0" fontId="0" fillId="0" borderId="0" xfId="0" applyAlignment="1" applyProtection="1">
      <alignment horizontal="center"/>
    </xf>
    <xf numFmtId="0" fontId="9" fillId="0" borderId="0" xfId="0" applyFont="1" applyAlignment="1" applyProtection="1">
      <alignment horizontal="left"/>
    </xf>
    <xf numFmtId="0" fontId="0" fillId="0" borderId="0" xfId="0" applyBorder="1" applyAlignment="1" applyProtection="1">
      <alignment horizontal="left"/>
    </xf>
    <xf numFmtId="0" fontId="0" fillId="0" borderId="0" xfId="0" applyBorder="1" applyAlignment="1" applyProtection="1"/>
    <xf numFmtId="0" fontId="9" fillId="0" borderId="0" xfId="0" applyFont="1" applyBorder="1" applyAlignment="1" applyProtection="1">
      <alignment horizontal="left"/>
    </xf>
    <xf numFmtId="0" fontId="0" fillId="2" borderId="7" xfId="0" applyFill="1" applyBorder="1" applyProtection="1"/>
    <xf numFmtId="0" fontId="0" fillId="2" borderId="0" xfId="0" applyFill="1" applyBorder="1" applyProtection="1"/>
    <xf numFmtId="0" fontId="0" fillId="2" borderId="8" xfId="0" applyFill="1" applyBorder="1" applyProtection="1"/>
    <xf numFmtId="0" fontId="0" fillId="2" borderId="9" xfId="0" applyFill="1" applyBorder="1" applyProtection="1"/>
    <xf numFmtId="0" fontId="0" fillId="2" borderId="2" xfId="0" applyFill="1" applyBorder="1" applyProtection="1"/>
    <xf numFmtId="0" fontId="0" fillId="2" borderId="10" xfId="0" applyFill="1" applyBorder="1" applyProtection="1"/>
    <xf numFmtId="0" fontId="0" fillId="0" borderId="0" xfId="0" applyFill="1" applyBorder="1" applyProtection="1"/>
    <xf numFmtId="0" fontId="0" fillId="0" borderId="0" xfId="0" applyBorder="1" applyProtection="1"/>
    <xf numFmtId="0" fontId="0" fillId="0" borderId="2" xfId="0" applyBorder="1" applyAlignment="1" applyProtection="1">
      <alignment horizontal="center"/>
    </xf>
    <xf numFmtId="3" fontId="0" fillId="0" borderId="0" xfId="0" applyNumberFormat="1" applyProtection="1"/>
    <xf numFmtId="0" fontId="1" fillId="0" borderId="0" xfId="0" applyFont="1" applyProtection="1"/>
    <xf numFmtId="3" fontId="0" fillId="0" borderId="0" xfId="0" applyNumberFormat="1" applyAlignment="1" applyProtection="1">
      <alignment horizontal="right"/>
    </xf>
    <xf numFmtId="0" fontId="1" fillId="0" borderId="0" xfId="0" applyFont="1" applyBorder="1" applyProtection="1"/>
    <xf numFmtId="0" fontId="11" fillId="0" borderId="0" xfId="0" applyFont="1"/>
    <xf numFmtId="0" fontId="12" fillId="0" borderId="0" xfId="0" applyFont="1" applyProtection="1"/>
    <xf numFmtId="0" fontId="12" fillId="0" borderId="0" xfId="0" applyFont="1"/>
    <xf numFmtId="0" fontId="12" fillId="0" borderId="0" xfId="0" applyFont="1" applyBorder="1" applyProtection="1"/>
    <xf numFmtId="0" fontId="12" fillId="0" borderId="0" xfId="0" applyFont="1" applyFill="1" applyBorder="1" applyProtection="1"/>
    <xf numFmtId="0" fontId="5" fillId="0" borderId="0" xfId="0" applyFont="1"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7" fillId="0" borderId="1" xfId="0" applyFont="1" applyBorder="1" applyAlignment="1" applyProtection="1">
      <alignment horizontal="center"/>
      <protection locked="0"/>
    </xf>
    <xf numFmtId="0" fontId="1" fillId="0" borderId="0" xfId="0" applyFont="1" applyAlignment="1" applyProtection="1">
      <alignment horizontal="center"/>
    </xf>
    <xf numFmtId="0" fontId="7" fillId="0" borderId="1" xfId="0" applyFont="1" applyBorder="1" applyAlignment="1" applyProtection="1">
      <alignment horizontal="center"/>
    </xf>
    <xf numFmtId="0" fontId="4" fillId="0" borderId="0" xfId="0" applyFont="1" applyBorder="1" applyAlignment="1" applyProtection="1">
      <alignment horizontal="center"/>
    </xf>
    <xf numFmtId="0" fontId="2" fillId="0" borderId="0" xfId="0" applyFont="1" applyBorder="1" applyAlignment="1" applyProtection="1">
      <alignment horizontal="center"/>
    </xf>
    <xf numFmtId="0" fontId="9" fillId="0" borderId="0" xfId="0" applyFont="1" applyBorder="1" applyAlignment="1" applyProtection="1">
      <alignment horizontal="center"/>
    </xf>
    <xf numFmtId="0" fontId="0" fillId="0" borderId="0" xfId="0" applyAlignment="1" applyProtection="1">
      <alignment horizontal="center"/>
    </xf>
    <xf numFmtId="0" fontId="1" fillId="0" borderId="0" xfId="0" applyFont="1" applyAlignment="1"/>
    <xf numFmtId="0" fontId="0" fillId="0" borderId="0" xfId="0" applyAlignment="1"/>
    <xf numFmtId="0" fontId="9" fillId="0" borderId="0" xfId="0" applyFont="1" applyAlignment="1">
      <alignment horizontal="justify" wrapText="1"/>
    </xf>
    <xf numFmtId="0" fontId="1" fillId="3" borderId="11" xfId="0" applyFont="1" applyFill="1" applyBorder="1" applyProtection="1">
      <protection locked="0"/>
    </xf>
    <xf numFmtId="0" fontId="1" fillId="3" borderId="12" xfId="0" applyFont="1" applyFill="1" applyBorder="1" applyProtection="1">
      <protection locked="0"/>
    </xf>
    <xf numFmtId="0" fontId="1" fillId="3" borderId="13" xfId="0" applyFont="1" applyFill="1" applyBorder="1" applyProtection="1">
      <protection locked="0"/>
    </xf>
    <xf numFmtId="0" fontId="1" fillId="2" borderId="4" xfId="0" applyFont="1" applyFill="1" applyBorder="1" applyAlignment="1" applyProtection="1">
      <alignment horizontal="center"/>
    </xf>
    <xf numFmtId="0" fontId="9" fillId="2" borderId="5" xfId="0" applyFont="1" applyFill="1" applyBorder="1" applyAlignment="1" applyProtection="1">
      <alignment horizontal="center"/>
    </xf>
    <xf numFmtId="0" fontId="9" fillId="2" borderId="6" xfId="0" applyFont="1" applyFill="1" applyBorder="1" applyAlignment="1" applyProtection="1">
      <alignment horizontal="center"/>
    </xf>
    <xf numFmtId="164" fontId="7" fillId="0" borderId="1" xfId="0" applyNumberFormat="1" applyFont="1" applyBorder="1" applyAlignment="1" applyProtection="1">
      <alignment horizontal="left"/>
      <protection locked="0"/>
    </xf>
    <xf numFmtId="164" fontId="7" fillId="0" borderId="1" xfId="0" applyNumberFormat="1" applyFont="1" applyBorder="1" applyAlignment="1" applyProtection="1">
      <protection locked="0"/>
    </xf>
    <xf numFmtId="0" fontId="7" fillId="0" borderId="1" xfId="0" applyFont="1" applyBorder="1" applyAlignment="1" applyProtection="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7</xdr:col>
      <xdr:colOff>45720</xdr:colOff>
      <xdr:row>54</xdr:row>
      <xdr:rowOff>30480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937760" y="9395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1</xdr:col>
      <xdr:colOff>85725</xdr:colOff>
      <xdr:row>55</xdr:row>
      <xdr:rowOff>23383</xdr:rowOff>
    </xdr:from>
    <xdr:to>
      <xdr:col>5</xdr:col>
      <xdr:colOff>290428</xdr:colOff>
      <xdr:row>64</xdr:row>
      <xdr:rowOff>151091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9548383"/>
          <a:ext cx="3595603" cy="15850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28574</xdr:colOff>
      <xdr:row>0</xdr:row>
      <xdr:rowOff>38099</xdr:rowOff>
    </xdr:from>
    <xdr:ext cx="4333875"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8574" y="38099"/>
          <a:ext cx="43338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47625</xdr:colOff>
          <xdr:row>0</xdr:row>
          <xdr:rowOff>28575</xdr:rowOff>
        </xdr:from>
        <xdr:to>
          <xdr:col>9</xdr:col>
          <xdr:colOff>600075</xdr:colOff>
          <xdr:row>46</xdr:row>
          <xdr:rowOff>76200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75"/>
  <sheetViews>
    <sheetView tabSelected="1" zoomScaleNormal="100" workbookViewId="0">
      <selection activeCell="H14" sqref="H14"/>
    </sheetView>
  </sheetViews>
  <sheetFormatPr defaultRowHeight="12.75" x14ac:dyDescent="0.2"/>
  <cols>
    <col min="2" max="2" width="16.85546875" customWidth="1"/>
    <col min="3" max="3" width="13.140625" customWidth="1"/>
    <col min="5" max="5" width="11.7109375" customWidth="1"/>
    <col min="6" max="6" width="10.42578125" bestFit="1" customWidth="1"/>
    <col min="7" max="7" width="12.28515625" customWidth="1"/>
    <col min="8" max="8" width="12.5703125" customWidth="1"/>
    <col min="9" max="9" width="12.28515625" customWidth="1"/>
    <col min="10" max="10" width="5.7109375" customWidth="1"/>
    <col min="11" max="11" width="15.7109375" customWidth="1"/>
    <col min="12" max="12" width="9.85546875" bestFit="1" customWidth="1"/>
  </cols>
  <sheetData>
    <row r="1" spans="1:14" x14ac:dyDescent="0.2">
      <c r="K1" s="10" t="s">
        <v>20</v>
      </c>
    </row>
    <row r="2" spans="1:14" x14ac:dyDescent="0.2">
      <c r="K2" s="1" t="s">
        <v>9</v>
      </c>
    </row>
    <row r="3" spans="1:14" ht="18" x14ac:dyDescent="0.25">
      <c r="B3" s="54" t="s">
        <v>148</v>
      </c>
      <c r="C3" s="55"/>
      <c r="D3" s="55"/>
      <c r="E3" s="55"/>
      <c r="F3" s="55"/>
      <c r="G3" s="55"/>
      <c r="H3" s="55"/>
      <c r="I3" s="55"/>
      <c r="J3" s="55"/>
      <c r="K3" s="55"/>
      <c r="L3" s="55"/>
    </row>
    <row r="4" spans="1:14" ht="15.75" x14ac:dyDescent="0.25">
      <c r="B4" s="21" t="s">
        <v>21</v>
      </c>
      <c r="C4" s="19"/>
      <c r="D4" s="19"/>
      <c r="E4" s="19"/>
      <c r="F4" s="19"/>
      <c r="G4" s="19"/>
      <c r="H4" s="19"/>
      <c r="I4" s="19"/>
      <c r="J4" s="19"/>
      <c r="K4" s="19"/>
      <c r="L4" s="19"/>
    </row>
    <row r="5" spans="1:14" x14ac:dyDescent="0.2">
      <c r="B5" s="56" t="str">
        <f ca="1">"DUE DATE:  April 1, " &amp; YEAR(NOW())</f>
        <v>DUE DATE:  April 1, 2024</v>
      </c>
      <c r="C5" s="57"/>
      <c r="D5" s="57"/>
      <c r="E5" s="57"/>
      <c r="F5" s="57"/>
      <c r="G5" s="57"/>
      <c r="H5" s="57"/>
      <c r="I5" s="57"/>
      <c r="J5" s="57"/>
      <c r="K5" s="57"/>
      <c r="L5" s="57"/>
    </row>
    <row r="6" spans="1:14" x14ac:dyDescent="0.2">
      <c r="D6" s="24"/>
      <c r="E6" s="24"/>
      <c r="F6" s="24"/>
      <c r="G6" s="24"/>
      <c r="H6" s="24"/>
      <c r="I6" s="24"/>
    </row>
    <row r="7" spans="1:14" x14ac:dyDescent="0.2">
      <c r="B7" s="2" t="s">
        <v>0</v>
      </c>
      <c r="C7" s="29" t="e">
        <f>VLOOKUP(C8,Data!$A$3:$B$126,2,FALSE)</f>
        <v>#N/A</v>
      </c>
      <c r="D7" s="48"/>
      <c r="E7" s="43"/>
      <c r="F7" s="24"/>
      <c r="G7" s="24"/>
      <c r="H7" s="24"/>
      <c r="I7" s="24"/>
      <c r="J7" s="50" t="s">
        <v>160</v>
      </c>
      <c r="K7" s="51"/>
      <c r="L7" s="51"/>
    </row>
    <row r="8" spans="1:14" x14ac:dyDescent="0.2">
      <c r="B8" s="2" t="s">
        <v>1</v>
      </c>
      <c r="C8" s="68"/>
      <c r="D8" s="69"/>
      <c r="E8" s="69"/>
      <c r="F8" s="69"/>
      <c r="G8" s="69"/>
      <c r="H8" s="69"/>
      <c r="I8" s="70"/>
      <c r="J8" s="50" t="s">
        <v>161</v>
      </c>
      <c r="K8" s="51"/>
      <c r="L8" s="51"/>
    </row>
    <row r="9" spans="1:14" x14ac:dyDescent="0.2">
      <c r="C9" s="49" t="s">
        <v>159</v>
      </c>
      <c r="G9" s="2"/>
      <c r="J9" s="52" t="s">
        <v>162</v>
      </c>
      <c r="K9" s="51"/>
      <c r="L9" s="51"/>
    </row>
    <row r="10" spans="1:14" x14ac:dyDescent="0.2">
      <c r="F10" s="2"/>
      <c r="J10" s="53" t="s">
        <v>163</v>
      </c>
      <c r="K10" s="51"/>
      <c r="L10" s="51"/>
      <c r="M10" s="51"/>
    </row>
    <row r="11" spans="1:14" x14ac:dyDescent="0.2">
      <c r="B11" s="12" t="str">
        <f ca="1">"State the number of active gas meters as of December 31, " &amp;YEAR(NOW())-1 &amp; " per Tenn. Code Ann. § 65-28-110(c).  Where there is no  "</f>
        <v xml:space="preserve">State the number of active gas meters as of December 31, 2023 per Tenn. Code Ann. § 65-28-110(c).  Where there is no  </v>
      </c>
    </row>
    <row r="12" spans="1:14" x14ac:dyDescent="0.2">
      <c r="B12" s="12" t="s">
        <v>22</v>
      </c>
      <c r="N12" s="18"/>
    </row>
    <row r="13" spans="1:14" x14ac:dyDescent="0.2">
      <c r="B13" s="6"/>
      <c r="C13" s="6"/>
      <c r="D13" s="9"/>
      <c r="E13" s="6"/>
      <c r="F13" s="6"/>
      <c r="G13" s="6"/>
      <c r="H13" s="13"/>
      <c r="I13" s="7"/>
      <c r="J13" s="7"/>
      <c r="K13" s="7"/>
    </row>
    <row r="14" spans="1:14" ht="13.5" thickBot="1" x14ac:dyDescent="0.25">
      <c r="B14" s="6"/>
      <c r="C14" s="9"/>
      <c r="D14" s="2" t="s">
        <v>11</v>
      </c>
      <c r="G14" s="6"/>
      <c r="H14" s="15">
        <v>0</v>
      </c>
      <c r="I14" s="7"/>
      <c r="J14" s="6"/>
      <c r="K14" s="8"/>
    </row>
    <row r="15" spans="1:14" x14ac:dyDescent="0.2">
      <c r="A15" s="24"/>
      <c r="B15" s="24"/>
      <c r="C15" s="24"/>
      <c r="D15" s="24"/>
      <c r="E15" s="24"/>
      <c r="F15" s="24"/>
      <c r="G15" s="24"/>
      <c r="H15" s="25"/>
      <c r="I15" s="26"/>
      <c r="J15" s="24"/>
      <c r="K15" s="24"/>
    </row>
    <row r="16" spans="1:14" x14ac:dyDescent="0.2">
      <c r="A16" s="24"/>
      <c r="B16" s="24"/>
      <c r="C16" s="24"/>
      <c r="D16" s="24"/>
      <c r="E16" s="24"/>
      <c r="F16" s="24"/>
      <c r="G16" s="24"/>
      <c r="H16" s="27"/>
      <c r="I16" s="26"/>
      <c r="J16" s="27"/>
      <c r="K16" s="27"/>
    </row>
    <row r="17" spans="1:11" ht="15.75" x14ac:dyDescent="0.25">
      <c r="A17" s="24"/>
      <c r="B17" s="24"/>
      <c r="C17" s="24"/>
      <c r="D17" s="24"/>
      <c r="E17" s="61" t="s">
        <v>12</v>
      </c>
      <c r="F17" s="62"/>
      <c r="G17" s="62"/>
      <c r="H17" s="62"/>
      <c r="I17" s="62"/>
      <c r="J17" s="27"/>
      <c r="K17" s="27"/>
    </row>
    <row r="18" spans="1:11" x14ac:dyDescent="0.2">
      <c r="A18" s="24"/>
      <c r="B18" s="28"/>
      <c r="C18" s="28"/>
      <c r="D18" s="28"/>
      <c r="E18" s="28"/>
      <c r="F18" s="63" t="s">
        <v>23</v>
      </c>
      <c r="G18" s="64"/>
      <c r="H18" s="64"/>
      <c r="I18" s="28"/>
      <c r="J18" s="28"/>
      <c r="K18" s="28"/>
    </row>
    <row r="19" spans="1:11" x14ac:dyDescent="0.2">
      <c r="A19" s="24"/>
      <c r="B19" s="28" t="s">
        <v>10</v>
      </c>
      <c r="C19" s="28"/>
      <c r="D19" s="28"/>
      <c r="E19" s="28"/>
      <c r="F19" s="28"/>
      <c r="G19" s="28"/>
      <c r="H19" s="28"/>
      <c r="I19" s="28"/>
      <c r="J19" s="28"/>
      <c r="K19" s="28"/>
    </row>
    <row r="20" spans="1:11" x14ac:dyDescent="0.2">
      <c r="A20" s="24"/>
      <c r="B20" s="24"/>
      <c r="C20" s="59" t="s">
        <v>13</v>
      </c>
      <c r="D20" s="59"/>
      <c r="E20" s="24"/>
      <c r="F20" s="24"/>
      <c r="G20" s="24"/>
      <c r="H20" s="27"/>
      <c r="I20" s="26"/>
      <c r="J20" s="27"/>
      <c r="K20" s="27"/>
    </row>
    <row r="21" spans="1:11" ht="15.75" x14ac:dyDescent="0.25">
      <c r="A21" s="24"/>
      <c r="B21" s="30"/>
      <c r="C21" s="30"/>
      <c r="D21" s="30"/>
      <c r="E21" s="30"/>
      <c r="F21" s="30"/>
      <c r="G21" s="30"/>
      <c r="H21" s="30"/>
      <c r="I21" s="30"/>
      <c r="J21" s="30"/>
      <c r="K21" s="30"/>
    </row>
    <row r="22" spans="1:11" x14ac:dyDescent="0.2">
      <c r="A22" s="24"/>
      <c r="B22" s="24"/>
      <c r="C22" s="31" t="s">
        <v>14</v>
      </c>
      <c r="D22" s="31" t="s">
        <v>16</v>
      </c>
      <c r="E22" s="24"/>
      <c r="F22" s="24"/>
      <c r="G22" s="24"/>
      <c r="H22" s="27"/>
      <c r="I22" s="26"/>
      <c r="J22" s="43"/>
      <c r="K22" s="27"/>
    </row>
    <row r="23" spans="1:11" x14ac:dyDescent="0.2">
      <c r="A23" s="24"/>
      <c r="B23" s="24"/>
      <c r="C23" s="44" t="s">
        <v>15</v>
      </c>
      <c r="D23" s="44" t="s">
        <v>17</v>
      </c>
      <c r="E23" s="24"/>
      <c r="F23" s="24"/>
      <c r="G23" s="24"/>
      <c r="H23" s="24"/>
      <c r="I23" s="26"/>
      <c r="J23" s="24"/>
      <c r="K23" s="24"/>
    </row>
    <row r="24" spans="1:11" x14ac:dyDescent="0.2">
      <c r="A24" s="24"/>
      <c r="B24" s="24"/>
      <c r="C24" s="24"/>
      <c r="D24" s="24"/>
      <c r="E24" s="24"/>
      <c r="F24" s="24"/>
      <c r="G24" s="24"/>
      <c r="H24" s="24"/>
      <c r="I24" s="24"/>
      <c r="J24" s="24"/>
      <c r="K24" s="24"/>
    </row>
    <row r="25" spans="1:11" x14ac:dyDescent="0.2">
      <c r="A25" s="24"/>
      <c r="B25" s="24"/>
      <c r="C25" s="45">
        <v>1</v>
      </c>
      <c r="D25" s="45">
        <v>154</v>
      </c>
      <c r="E25" s="24"/>
      <c r="F25" s="46" t="s">
        <v>18</v>
      </c>
      <c r="G25" s="24"/>
      <c r="H25" s="24"/>
      <c r="I25" s="24"/>
      <c r="J25" s="24"/>
      <c r="K25" s="24"/>
    </row>
    <row r="26" spans="1:11" x14ac:dyDescent="0.2">
      <c r="A26" s="24"/>
      <c r="B26" s="24"/>
      <c r="C26" s="45">
        <v>155</v>
      </c>
      <c r="D26" s="45">
        <v>2000</v>
      </c>
      <c r="E26" s="24"/>
      <c r="F26" s="24" t="s">
        <v>153</v>
      </c>
      <c r="G26" s="24"/>
      <c r="H26" s="24"/>
      <c r="I26" s="24"/>
      <c r="J26" s="24"/>
      <c r="K26" s="24"/>
    </row>
    <row r="27" spans="1:11" x14ac:dyDescent="0.2">
      <c r="A27" s="24"/>
      <c r="B27" s="24"/>
      <c r="C27" s="45">
        <v>2001</v>
      </c>
      <c r="D27" s="45">
        <v>10000</v>
      </c>
      <c r="E27" s="24"/>
      <c r="F27" s="24" t="s">
        <v>152</v>
      </c>
      <c r="G27" s="24"/>
      <c r="H27" s="24"/>
      <c r="I27" s="24"/>
      <c r="J27" s="24"/>
      <c r="K27" s="24"/>
    </row>
    <row r="28" spans="1:11" x14ac:dyDescent="0.2">
      <c r="A28" s="24"/>
      <c r="B28" s="24"/>
      <c r="C28" s="47" t="s">
        <v>17</v>
      </c>
      <c r="D28" s="45">
        <v>10000</v>
      </c>
      <c r="E28" s="24"/>
      <c r="F28" s="24" t="s">
        <v>151</v>
      </c>
      <c r="G28" s="24"/>
      <c r="H28" s="24"/>
      <c r="I28" s="24"/>
      <c r="J28" s="24"/>
      <c r="K28" s="24"/>
    </row>
    <row r="29" spans="1:11" x14ac:dyDescent="0.2">
      <c r="A29" s="24"/>
      <c r="B29" s="24"/>
      <c r="C29" s="24"/>
      <c r="D29" s="24"/>
      <c r="E29" s="24"/>
      <c r="F29" s="24"/>
      <c r="G29" s="24"/>
      <c r="H29" s="24"/>
      <c r="I29" s="24"/>
      <c r="J29" s="24"/>
      <c r="K29" s="24"/>
    </row>
    <row r="30" spans="1:11" x14ac:dyDescent="0.2">
      <c r="A30" s="24"/>
      <c r="B30" s="24"/>
      <c r="C30" s="24"/>
      <c r="D30" s="24"/>
      <c r="E30" s="24"/>
      <c r="F30" s="24"/>
      <c r="G30" s="24"/>
      <c r="H30" s="24"/>
      <c r="I30" s="24"/>
      <c r="J30" s="24"/>
      <c r="K30" s="24"/>
    </row>
    <row r="31" spans="1:11" ht="13.5" thickBot="1" x14ac:dyDescent="0.25">
      <c r="C31" s="2" t="s">
        <v>24</v>
      </c>
      <c r="E31" s="11">
        <f>F32</f>
        <v>100</v>
      </c>
      <c r="F31" s="17">
        <f>IF(H14&lt;155,100,IF(H14&lt;2001,(100+(H14-154)*0.65),IF(H14&lt;10001,(1299.9+(H14-2000)*0.5),IF(H14&gt;10000,5299.9+(H14-10000)*0.35))))</f>
        <v>100</v>
      </c>
    </row>
    <row r="32" spans="1:11" ht="13.5" thickTop="1" x14ac:dyDescent="0.2">
      <c r="F32" s="16">
        <f>IF(F31&gt;78000,78000,F31)</f>
        <v>100</v>
      </c>
    </row>
    <row r="33" spans="2:11" x14ac:dyDescent="0.2">
      <c r="F33" s="16"/>
    </row>
    <row r="34" spans="2:11" x14ac:dyDescent="0.2">
      <c r="F34" s="16"/>
    </row>
    <row r="35" spans="2:11" x14ac:dyDescent="0.2">
      <c r="F35" s="16"/>
    </row>
    <row r="36" spans="2:11" x14ac:dyDescent="0.2">
      <c r="C36" s="2" t="s">
        <v>28</v>
      </c>
      <c r="H36" s="2" t="s">
        <v>25</v>
      </c>
    </row>
    <row r="38" spans="2:11" x14ac:dyDescent="0.2">
      <c r="C38" s="65" t="s">
        <v>8</v>
      </c>
      <c r="D38" s="66"/>
      <c r="E38" s="66"/>
      <c r="F38" s="66"/>
      <c r="G38" s="66"/>
      <c r="H38" s="66"/>
      <c r="I38" s="66"/>
      <c r="J38" s="66"/>
      <c r="K38" s="66"/>
    </row>
    <row r="39" spans="2:11" x14ac:dyDescent="0.2">
      <c r="C39" s="65" t="s">
        <v>7</v>
      </c>
      <c r="D39" s="66"/>
      <c r="E39" s="66"/>
      <c r="F39" s="66"/>
      <c r="G39" s="66"/>
      <c r="H39" s="66"/>
      <c r="I39" s="66"/>
    </row>
    <row r="40" spans="2:11" x14ac:dyDescent="0.2">
      <c r="B40" s="4"/>
      <c r="K40" s="3"/>
    </row>
    <row r="41" spans="2:11" ht="36" customHeight="1" x14ac:dyDescent="0.2">
      <c r="B41" s="67" t="str">
        <f ca="1">"I attest that I have the authority to submit this form on behalf of the regulated entity and that the number of active gas meters stated on this form is accurate as of December 31, " &amp; YEAR(NOW())-1 &amp; "."</f>
        <v>I attest that I have the authority to submit this form on behalf of the regulated entity and that the number of active gas meters stated on this form is accurate as of December 31, 2023.</v>
      </c>
      <c r="C41" s="67"/>
      <c r="D41" s="67"/>
      <c r="E41" s="67"/>
      <c r="F41" s="67"/>
      <c r="G41" s="67"/>
      <c r="H41" s="67"/>
      <c r="I41" s="67"/>
      <c r="J41" s="67"/>
      <c r="K41" s="67"/>
    </row>
    <row r="42" spans="2:11" ht="12.75" customHeight="1" x14ac:dyDescent="0.2">
      <c r="B42" s="5"/>
      <c r="C42" s="5"/>
      <c r="D42" s="5"/>
      <c r="E42" s="5"/>
      <c r="F42" s="5"/>
      <c r="G42" s="5"/>
      <c r="H42" s="5"/>
      <c r="I42" s="5"/>
      <c r="J42" s="5"/>
      <c r="K42" s="5"/>
    </row>
    <row r="44" spans="2:11" ht="15.75" thickBot="1" x14ac:dyDescent="0.25">
      <c r="B44" t="s">
        <v>2</v>
      </c>
      <c r="C44" s="58"/>
      <c r="D44" s="58"/>
      <c r="E44" s="58"/>
      <c r="F44" s="58"/>
      <c r="H44" t="s">
        <v>5</v>
      </c>
      <c r="I44" s="60"/>
      <c r="J44" s="60"/>
      <c r="K44" s="60"/>
    </row>
    <row r="45" spans="2:11" x14ac:dyDescent="0.2">
      <c r="D45" t="s">
        <v>3</v>
      </c>
    </row>
    <row r="47" spans="2:11" ht="15.75" thickBot="1" x14ac:dyDescent="0.25">
      <c r="B47" t="s">
        <v>4</v>
      </c>
      <c r="C47" s="58"/>
      <c r="D47" s="58"/>
      <c r="E47" s="58"/>
      <c r="F47" s="58"/>
      <c r="H47" t="s">
        <v>6</v>
      </c>
      <c r="I47" s="58"/>
      <c r="J47" s="58"/>
      <c r="K47" s="58"/>
    </row>
    <row r="50" spans="1:12" ht="15.75" thickBot="1" x14ac:dyDescent="0.25">
      <c r="B50" s="14" t="s">
        <v>26</v>
      </c>
      <c r="C50" s="74"/>
      <c r="D50" s="75"/>
      <c r="E50" s="75"/>
      <c r="F50" s="75"/>
      <c r="G50" s="1"/>
      <c r="H50" s="35" t="s">
        <v>27</v>
      </c>
      <c r="I50" s="76"/>
      <c r="J50" s="76"/>
      <c r="K50" s="76"/>
    </row>
    <row r="51" spans="1:12" x14ac:dyDescent="0.2">
      <c r="A51" s="24"/>
      <c r="B51" s="32"/>
      <c r="C51" s="33"/>
      <c r="D51" s="34"/>
      <c r="E51" s="34"/>
      <c r="F51" s="34"/>
      <c r="G51" s="31"/>
      <c r="H51" s="35"/>
      <c r="I51" s="34"/>
      <c r="J51" s="34"/>
      <c r="K51" s="34"/>
    </row>
    <row r="52" spans="1:12" x14ac:dyDescent="0.2">
      <c r="A52" s="24"/>
      <c r="B52" s="32"/>
      <c r="C52" s="33"/>
      <c r="D52" s="34"/>
      <c r="E52" s="34"/>
      <c r="F52" s="34"/>
      <c r="G52" s="31"/>
      <c r="H52" s="35"/>
      <c r="I52" s="34"/>
      <c r="J52" s="34"/>
      <c r="K52" s="34"/>
    </row>
    <row r="53" spans="1:12" x14ac:dyDescent="0.2">
      <c r="A53" s="24"/>
      <c r="B53" s="32"/>
      <c r="C53" s="33"/>
      <c r="D53" s="34"/>
      <c r="E53" s="34"/>
      <c r="F53" s="34"/>
      <c r="G53" s="31"/>
      <c r="H53" s="35"/>
      <c r="I53" s="34"/>
      <c r="J53" s="34"/>
      <c r="K53" s="34"/>
    </row>
    <row r="54" spans="1:12" x14ac:dyDescent="0.2">
      <c r="A54" s="24"/>
      <c r="B54" s="24"/>
      <c r="C54" s="24"/>
      <c r="D54" s="24"/>
      <c r="E54" s="24"/>
      <c r="F54" s="24"/>
      <c r="G54" s="24"/>
      <c r="H54" s="24"/>
      <c r="I54" s="24"/>
      <c r="J54" s="24"/>
      <c r="K54" s="24"/>
    </row>
    <row r="55" spans="1:12" x14ac:dyDescent="0.2">
      <c r="A55" s="24"/>
      <c r="B55" s="71" t="s">
        <v>158</v>
      </c>
      <c r="C55" s="72"/>
      <c r="D55" s="72"/>
      <c r="E55" s="72"/>
      <c r="F55" s="72"/>
      <c r="G55" s="72"/>
      <c r="H55" s="72"/>
      <c r="I55" s="72"/>
      <c r="J55" s="72"/>
      <c r="K55" s="73"/>
      <c r="L55" s="22"/>
    </row>
    <row r="56" spans="1:12" x14ac:dyDescent="0.2">
      <c r="A56" s="24"/>
      <c r="B56" s="36"/>
      <c r="C56" s="37"/>
      <c r="D56" s="37"/>
      <c r="E56" s="37"/>
      <c r="F56" s="37"/>
      <c r="G56" s="37"/>
      <c r="H56" s="37"/>
      <c r="I56" s="37"/>
      <c r="J56" s="37"/>
      <c r="K56" s="38"/>
      <c r="L56" s="20"/>
    </row>
    <row r="57" spans="1:12" x14ac:dyDescent="0.2">
      <c r="A57" s="24"/>
      <c r="B57" s="36"/>
      <c r="C57" s="37"/>
      <c r="D57" s="37"/>
      <c r="E57" s="37"/>
      <c r="F57" s="37"/>
      <c r="G57" s="37"/>
      <c r="H57" s="37"/>
      <c r="I57" s="37"/>
      <c r="J57" s="37"/>
      <c r="K57" s="38"/>
      <c r="L57" s="20"/>
    </row>
    <row r="58" spans="1:12" x14ac:dyDescent="0.2">
      <c r="A58" s="24"/>
      <c r="B58" s="36"/>
      <c r="C58" s="37"/>
      <c r="D58" s="37"/>
      <c r="E58" s="37"/>
      <c r="F58" s="37"/>
      <c r="G58" s="37"/>
      <c r="H58" s="37"/>
      <c r="I58" s="37"/>
      <c r="J58" s="37"/>
      <c r="K58" s="38"/>
      <c r="L58" s="20"/>
    </row>
    <row r="59" spans="1:12" x14ac:dyDescent="0.2">
      <c r="A59" s="24"/>
      <c r="B59" s="36"/>
      <c r="C59" s="37"/>
      <c r="D59" s="37"/>
      <c r="E59" s="37"/>
      <c r="F59" s="37"/>
      <c r="G59" s="37"/>
      <c r="H59" s="37"/>
      <c r="I59" s="37"/>
      <c r="J59" s="37"/>
      <c r="K59" s="38"/>
      <c r="L59" s="20"/>
    </row>
    <row r="60" spans="1:12" x14ac:dyDescent="0.2">
      <c r="A60" s="24"/>
      <c r="B60" s="36"/>
      <c r="C60" s="37"/>
      <c r="D60" s="37"/>
      <c r="E60" s="37"/>
      <c r="F60" s="37"/>
      <c r="G60" s="37"/>
      <c r="H60" s="37"/>
      <c r="I60" s="37"/>
      <c r="J60" s="37"/>
      <c r="K60" s="38"/>
      <c r="L60" s="20"/>
    </row>
    <row r="61" spans="1:12" x14ac:dyDescent="0.2">
      <c r="A61" s="24"/>
      <c r="B61" s="36"/>
      <c r="C61" s="37"/>
      <c r="D61" s="37"/>
      <c r="E61" s="37"/>
      <c r="F61" s="37"/>
      <c r="G61" s="37"/>
      <c r="H61" s="37"/>
      <c r="I61" s="37"/>
      <c r="J61" s="37"/>
      <c r="K61" s="38"/>
      <c r="L61" s="20"/>
    </row>
    <row r="62" spans="1:12" x14ac:dyDescent="0.2">
      <c r="A62" s="24"/>
      <c r="B62" s="36"/>
      <c r="C62" s="37"/>
      <c r="D62" s="37"/>
      <c r="E62" s="37"/>
      <c r="F62" s="37"/>
      <c r="G62" s="37"/>
      <c r="H62" s="37"/>
      <c r="I62" s="37"/>
      <c r="J62" s="37"/>
      <c r="K62" s="38"/>
      <c r="L62" s="20"/>
    </row>
    <row r="63" spans="1:12" x14ac:dyDescent="0.2">
      <c r="A63" s="24"/>
      <c r="B63" s="36"/>
      <c r="C63" s="37"/>
      <c r="D63" s="37"/>
      <c r="E63" s="37"/>
      <c r="F63" s="37"/>
      <c r="G63" s="37"/>
      <c r="H63" s="37"/>
      <c r="I63" s="37"/>
      <c r="J63" s="37"/>
      <c r="K63" s="38"/>
      <c r="L63" s="20"/>
    </row>
    <row r="64" spans="1:12" x14ac:dyDescent="0.2">
      <c r="A64" s="24"/>
      <c r="B64" s="36"/>
      <c r="C64" s="37"/>
      <c r="D64" s="37"/>
      <c r="E64" s="37"/>
      <c r="F64" s="37"/>
      <c r="G64" s="37"/>
      <c r="H64" s="37"/>
      <c r="I64" s="37"/>
      <c r="J64" s="37"/>
      <c r="K64" s="38"/>
      <c r="L64" s="20"/>
    </row>
    <row r="65" spans="1:12" x14ac:dyDescent="0.2">
      <c r="A65" s="24"/>
      <c r="B65" s="36"/>
      <c r="C65" s="37"/>
      <c r="D65" s="37"/>
      <c r="E65" s="37"/>
      <c r="F65" s="37"/>
      <c r="G65" s="37"/>
      <c r="H65" s="37"/>
      <c r="I65" s="37"/>
      <c r="J65" s="37"/>
      <c r="K65" s="38"/>
      <c r="L65" s="20"/>
    </row>
    <row r="66" spans="1:12" x14ac:dyDescent="0.2">
      <c r="A66" s="24"/>
      <c r="B66" s="36"/>
      <c r="C66" s="37"/>
      <c r="D66" s="37"/>
      <c r="E66" s="37"/>
      <c r="F66" s="37"/>
      <c r="G66" s="37"/>
      <c r="H66" s="37"/>
      <c r="I66" s="37"/>
      <c r="J66" s="37"/>
      <c r="K66" s="38"/>
      <c r="L66" s="20"/>
    </row>
    <row r="67" spans="1:12" x14ac:dyDescent="0.2">
      <c r="A67" s="24"/>
      <c r="B67" s="36" t="s">
        <v>149</v>
      </c>
      <c r="C67" s="37"/>
      <c r="D67" s="37"/>
      <c r="E67" s="37"/>
      <c r="F67" s="37"/>
      <c r="G67" s="37"/>
      <c r="H67" s="37"/>
      <c r="I67" s="37"/>
      <c r="J67" s="37"/>
      <c r="K67" s="38"/>
      <c r="L67" s="20"/>
    </row>
    <row r="68" spans="1:12" x14ac:dyDescent="0.2">
      <c r="A68" s="24"/>
      <c r="B68" s="39"/>
      <c r="C68" s="40"/>
      <c r="D68" s="40"/>
      <c r="E68" s="40"/>
      <c r="F68" s="40"/>
      <c r="G68" s="40"/>
      <c r="H68" s="40"/>
      <c r="I68" s="40"/>
      <c r="J68" s="40"/>
      <c r="K68" s="41"/>
      <c r="L68" s="23"/>
    </row>
    <row r="69" spans="1:12" x14ac:dyDescent="0.2">
      <c r="A69" s="24"/>
      <c r="B69" s="42"/>
      <c r="C69" s="42"/>
      <c r="D69" s="42"/>
      <c r="E69" s="42"/>
      <c r="F69" s="42"/>
      <c r="G69" s="42"/>
      <c r="H69" s="42"/>
      <c r="I69" s="42"/>
      <c r="J69" s="42"/>
      <c r="K69" s="42"/>
      <c r="L69" s="20"/>
    </row>
    <row r="70" spans="1:12" x14ac:dyDescent="0.2">
      <c r="A70" s="24"/>
      <c r="B70" s="42"/>
      <c r="C70" s="42"/>
      <c r="D70" s="42"/>
      <c r="E70" s="42"/>
      <c r="F70" s="42"/>
      <c r="G70" s="42"/>
      <c r="H70" s="42"/>
      <c r="I70" s="42"/>
      <c r="J70" s="42"/>
      <c r="K70" s="42"/>
      <c r="L70" s="20"/>
    </row>
    <row r="71" spans="1:12" x14ac:dyDescent="0.2">
      <c r="A71" s="24"/>
      <c r="B71" s="42"/>
      <c r="C71" s="42"/>
      <c r="D71" s="42"/>
      <c r="E71" s="42"/>
      <c r="F71" s="42"/>
      <c r="G71" s="42"/>
      <c r="H71" s="42"/>
      <c r="I71" s="42"/>
      <c r="J71" s="42"/>
      <c r="K71" s="42"/>
      <c r="L71" s="20"/>
    </row>
    <row r="72" spans="1:12" x14ac:dyDescent="0.2">
      <c r="A72" s="24"/>
      <c r="B72" s="42"/>
      <c r="C72" s="42"/>
      <c r="D72" s="42"/>
      <c r="E72" s="42"/>
      <c r="F72" s="42"/>
      <c r="G72" s="42"/>
      <c r="H72" s="42"/>
      <c r="I72" s="42"/>
      <c r="J72" s="42"/>
      <c r="K72" s="42"/>
      <c r="L72" s="20"/>
    </row>
    <row r="73" spans="1:12" x14ac:dyDescent="0.2">
      <c r="A73" s="59" t="s">
        <v>19</v>
      </c>
      <c r="B73" s="59"/>
      <c r="C73" s="59"/>
      <c r="D73" s="59"/>
      <c r="E73" s="59"/>
      <c r="F73" s="59"/>
      <c r="G73" s="59"/>
      <c r="H73" s="59"/>
      <c r="I73" s="59"/>
      <c r="J73" s="59"/>
      <c r="K73" s="59"/>
    </row>
    <row r="74" spans="1:12" x14ac:dyDescent="0.2">
      <c r="A74" s="24"/>
      <c r="B74" s="24"/>
      <c r="C74" s="24"/>
      <c r="D74" s="24"/>
      <c r="E74" s="24"/>
      <c r="F74" s="24"/>
      <c r="G74" s="24"/>
      <c r="H74" s="24"/>
      <c r="I74" s="24"/>
      <c r="J74" s="24"/>
      <c r="K74" s="24"/>
    </row>
    <row r="75" spans="1:12" x14ac:dyDescent="0.2">
      <c r="B75" s="2"/>
    </row>
  </sheetData>
  <sheetProtection algorithmName="SHA-512" hashValue="u/OJlc3hq6Nte7ItlsXlSX+T4WhoVtlvtQbVgCu6qPPbPVSyFareYbOHq8yCY01Ecw6LuW/+JJfCcvyPbtgJGQ==" saltValue="R1vDAi1PATJGpYMn09L0fQ==" spinCount="100000" sheet="1" objects="1" scenarios="1" selectLockedCells="1"/>
  <protectedRanges>
    <protectedRange password="DD67" sqref="B5" name="Range 1" securityDescriptor="O:WDG:WDD:(A;;CC;;;WD)"/>
    <protectedRange password="DD67" sqref="E31:F31" name="Range2" securityDescriptor="O:WDG:WDD:(A;;CC;;;WD)"/>
    <protectedRange sqref="B19:K19 B18:K18" name="Range4" securityDescriptor="O:WDG:WDD:(A;;CC;;;WD)"/>
    <protectedRange sqref="C8:I8" name="Range2_1"/>
  </protectedRanges>
  <mergeCells count="17">
    <mergeCell ref="A73:K73"/>
    <mergeCell ref="C47:F47"/>
    <mergeCell ref="B55:K55"/>
    <mergeCell ref="C50:F50"/>
    <mergeCell ref="I50:K50"/>
    <mergeCell ref="I47:K47"/>
    <mergeCell ref="B3:L3"/>
    <mergeCell ref="B5:L5"/>
    <mergeCell ref="C44:F44"/>
    <mergeCell ref="C20:D20"/>
    <mergeCell ref="I44:K44"/>
    <mergeCell ref="E17:I17"/>
    <mergeCell ref="F18:H18"/>
    <mergeCell ref="C38:K38"/>
    <mergeCell ref="C39:I39"/>
    <mergeCell ref="B41:K41"/>
    <mergeCell ref="C8:I8"/>
  </mergeCells>
  <phoneticPr fontId="3" type="noConversion"/>
  <dataValidations count="1">
    <dataValidation type="date" allowBlank="1" showInputMessage="1" showErrorMessage="1" error="Invalid Date Entered" sqref="C50:F50" xr:uid="{41DF1C80-AEE3-4F44-A29D-228B921EA971}">
      <formula1>44197</formula1>
      <formula2>TODAY()</formula2>
    </dataValidation>
  </dataValidations>
  <printOptions horizontalCentered="1"/>
  <pageMargins left="0.25" right="0.25" top="0.25" bottom="0.25" header="0.5" footer="0.5"/>
  <pageSetup scale="74" orientation="portrait" r:id="rId1"/>
  <headerFooter alignWithMargins="0">
    <oddHeader>&amp;C&amp;G</oddHead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prompt="Select the UD18 Company" xr:uid="{B0236187-B8F8-44A5-8860-0C658805DF90}">
          <x14:formula1>
            <xm:f>Data!$A$2:$A$130</xm:f>
          </x14:formula1>
          <xm:sqref>C8:I8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25"/>
  <sheetViews>
    <sheetView topLeftCell="A28" workbookViewId="0">
      <selection activeCell="A126" sqref="A126:XFD126"/>
    </sheetView>
  </sheetViews>
  <sheetFormatPr defaultRowHeight="12.75" x14ac:dyDescent="0.2"/>
  <cols>
    <col min="1" max="1" width="53" bestFit="1" customWidth="1"/>
  </cols>
  <sheetData>
    <row r="1" spans="1:2" x14ac:dyDescent="0.2">
      <c r="A1" t="s">
        <v>150</v>
      </c>
    </row>
    <row r="3" spans="1:2" x14ac:dyDescent="0.2">
      <c r="A3" t="s">
        <v>29</v>
      </c>
      <c r="B3">
        <v>58</v>
      </c>
    </row>
    <row r="4" spans="1:2" x14ac:dyDescent="0.2">
      <c r="A4" t="s">
        <v>30</v>
      </c>
      <c r="B4">
        <v>26095</v>
      </c>
    </row>
    <row r="5" spans="1:2" x14ac:dyDescent="0.2">
      <c r="A5" t="s">
        <v>31</v>
      </c>
      <c r="B5">
        <v>60</v>
      </c>
    </row>
    <row r="6" spans="1:2" x14ac:dyDescent="0.2">
      <c r="A6" t="s">
        <v>32</v>
      </c>
      <c r="B6">
        <v>128981</v>
      </c>
    </row>
    <row r="7" spans="1:2" x14ac:dyDescent="0.2">
      <c r="A7" t="s">
        <v>33</v>
      </c>
      <c r="B7">
        <v>61</v>
      </c>
    </row>
    <row r="8" spans="1:2" x14ac:dyDescent="0.2">
      <c r="A8" t="s">
        <v>34</v>
      </c>
      <c r="B8">
        <v>62</v>
      </c>
    </row>
    <row r="9" spans="1:2" x14ac:dyDescent="0.2">
      <c r="A9" t="s">
        <v>35</v>
      </c>
      <c r="B9">
        <v>63</v>
      </c>
    </row>
    <row r="10" spans="1:2" x14ac:dyDescent="0.2">
      <c r="A10" t="s">
        <v>157</v>
      </c>
      <c r="B10">
        <v>129125</v>
      </c>
    </row>
    <row r="11" spans="1:2" x14ac:dyDescent="0.2">
      <c r="A11" t="s">
        <v>36</v>
      </c>
      <c r="B11">
        <v>64</v>
      </c>
    </row>
    <row r="12" spans="1:2" x14ac:dyDescent="0.2">
      <c r="A12" t="s">
        <v>37</v>
      </c>
      <c r="B12">
        <v>65</v>
      </c>
    </row>
    <row r="13" spans="1:2" x14ac:dyDescent="0.2">
      <c r="A13" t="s">
        <v>38</v>
      </c>
      <c r="B13">
        <v>128508</v>
      </c>
    </row>
    <row r="14" spans="1:2" x14ac:dyDescent="0.2">
      <c r="A14" t="s">
        <v>39</v>
      </c>
      <c r="B14">
        <v>66</v>
      </c>
    </row>
    <row r="15" spans="1:2" x14ac:dyDescent="0.2">
      <c r="A15" t="s">
        <v>40</v>
      </c>
      <c r="B15">
        <v>60823</v>
      </c>
    </row>
    <row r="16" spans="1:2" x14ac:dyDescent="0.2">
      <c r="A16" t="s">
        <v>41</v>
      </c>
      <c r="B16">
        <v>67</v>
      </c>
    </row>
    <row r="17" spans="1:2" x14ac:dyDescent="0.2">
      <c r="A17" t="s">
        <v>42</v>
      </c>
      <c r="B17">
        <v>68</v>
      </c>
    </row>
    <row r="18" spans="1:2" x14ac:dyDescent="0.2">
      <c r="A18" t="s">
        <v>43</v>
      </c>
      <c r="B18">
        <v>69</v>
      </c>
    </row>
    <row r="19" spans="1:2" x14ac:dyDescent="0.2">
      <c r="A19" t="s">
        <v>44</v>
      </c>
      <c r="B19">
        <v>70</v>
      </c>
    </row>
    <row r="20" spans="1:2" x14ac:dyDescent="0.2">
      <c r="A20" t="s">
        <v>155</v>
      </c>
      <c r="B20">
        <v>129239</v>
      </c>
    </row>
    <row r="21" spans="1:2" x14ac:dyDescent="0.2">
      <c r="A21" t="s">
        <v>45</v>
      </c>
      <c r="B21">
        <v>129126</v>
      </c>
    </row>
    <row r="22" spans="1:2" x14ac:dyDescent="0.2">
      <c r="A22" t="s">
        <v>46</v>
      </c>
      <c r="B22">
        <v>72</v>
      </c>
    </row>
    <row r="23" spans="1:2" x14ac:dyDescent="0.2">
      <c r="A23" t="s">
        <v>47</v>
      </c>
      <c r="B23">
        <v>73</v>
      </c>
    </row>
    <row r="24" spans="1:2" x14ac:dyDescent="0.2">
      <c r="A24" t="s">
        <v>48</v>
      </c>
      <c r="B24">
        <v>74</v>
      </c>
    </row>
    <row r="25" spans="1:2" x14ac:dyDescent="0.2">
      <c r="A25" t="s">
        <v>49</v>
      </c>
      <c r="B25">
        <v>75</v>
      </c>
    </row>
    <row r="26" spans="1:2" x14ac:dyDescent="0.2">
      <c r="A26" t="s">
        <v>50</v>
      </c>
      <c r="B26">
        <v>77</v>
      </c>
    </row>
    <row r="27" spans="1:2" x14ac:dyDescent="0.2">
      <c r="A27" t="s">
        <v>51</v>
      </c>
      <c r="B27">
        <v>78</v>
      </c>
    </row>
    <row r="28" spans="1:2" x14ac:dyDescent="0.2">
      <c r="A28" t="s">
        <v>52</v>
      </c>
      <c r="B28">
        <v>140</v>
      </c>
    </row>
    <row r="29" spans="1:2" x14ac:dyDescent="0.2">
      <c r="A29" t="s">
        <v>53</v>
      </c>
      <c r="B29">
        <v>79</v>
      </c>
    </row>
    <row r="30" spans="1:2" x14ac:dyDescent="0.2">
      <c r="A30" t="s">
        <v>54</v>
      </c>
      <c r="B30">
        <v>81</v>
      </c>
    </row>
    <row r="31" spans="1:2" x14ac:dyDescent="0.2">
      <c r="A31" t="s">
        <v>55</v>
      </c>
      <c r="B31">
        <v>82</v>
      </c>
    </row>
    <row r="32" spans="1:2" x14ac:dyDescent="0.2">
      <c r="A32" t="s">
        <v>56</v>
      </c>
      <c r="B32">
        <v>128115</v>
      </c>
    </row>
    <row r="33" spans="1:2" x14ac:dyDescent="0.2">
      <c r="A33" t="s">
        <v>57</v>
      </c>
      <c r="B33">
        <v>26172</v>
      </c>
    </row>
    <row r="34" spans="1:2" x14ac:dyDescent="0.2">
      <c r="A34" t="s">
        <v>58</v>
      </c>
      <c r="B34">
        <v>83</v>
      </c>
    </row>
    <row r="35" spans="1:2" x14ac:dyDescent="0.2">
      <c r="A35" t="s">
        <v>59</v>
      </c>
      <c r="B35">
        <v>71</v>
      </c>
    </row>
    <row r="36" spans="1:2" x14ac:dyDescent="0.2">
      <c r="A36" t="s">
        <v>60</v>
      </c>
      <c r="B36">
        <v>26182</v>
      </c>
    </row>
    <row r="37" spans="1:2" x14ac:dyDescent="0.2">
      <c r="A37" t="s">
        <v>61</v>
      </c>
      <c r="B37">
        <v>84</v>
      </c>
    </row>
    <row r="38" spans="1:2" x14ac:dyDescent="0.2">
      <c r="A38" t="s">
        <v>62</v>
      </c>
      <c r="B38">
        <v>85</v>
      </c>
    </row>
    <row r="39" spans="1:2" x14ac:dyDescent="0.2">
      <c r="A39" t="s">
        <v>63</v>
      </c>
      <c r="B39">
        <v>86</v>
      </c>
    </row>
    <row r="40" spans="1:2" x14ac:dyDescent="0.2">
      <c r="A40" t="s">
        <v>64</v>
      </c>
      <c r="B40">
        <v>87</v>
      </c>
    </row>
    <row r="41" spans="1:2" x14ac:dyDescent="0.2">
      <c r="A41" t="s">
        <v>65</v>
      </c>
      <c r="B41">
        <v>88</v>
      </c>
    </row>
    <row r="42" spans="1:2" x14ac:dyDescent="0.2">
      <c r="A42" t="s">
        <v>66</v>
      </c>
      <c r="B42">
        <v>89</v>
      </c>
    </row>
    <row r="43" spans="1:2" x14ac:dyDescent="0.2">
      <c r="A43" t="s">
        <v>67</v>
      </c>
      <c r="B43">
        <v>26184</v>
      </c>
    </row>
    <row r="44" spans="1:2" x14ac:dyDescent="0.2">
      <c r="A44" t="s">
        <v>68</v>
      </c>
      <c r="B44">
        <v>91</v>
      </c>
    </row>
    <row r="45" spans="1:2" x14ac:dyDescent="0.2">
      <c r="A45" t="s">
        <v>69</v>
      </c>
      <c r="B45">
        <v>92</v>
      </c>
    </row>
    <row r="46" spans="1:2" x14ac:dyDescent="0.2">
      <c r="A46" t="s">
        <v>70</v>
      </c>
      <c r="B46">
        <v>93</v>
      </c>
    </row>
    <row r="47" spans="1:2" x14ac:dyDescent="0.2">
      <c r="A47" t="s">
        <v>71</v>
      </c>
      <c r="B47">
        <v>94</v>
      </c>
    </row>
    <row r="48" spans="1:2" x14ac:dyDescent="0.2">
      <c r="A48" t="s">
        <v>72</v>
      </c>
      <c r="B48">
        <v>160</v>
      </c>
    </row>
    <row r="49" spans="1:2" x14ac:dyDescent="0.2">
      <c r="A49" t="s">
        <v>73</v>
      </c>
      <c r="B49">
        <v>128848</v>
      </c>
    </row>
    <row r="50" spans="1:2" x14ac:dyDescent="0.2">
      <c r="A50" t="s">
        <v>74</v>
      </c>
      <c r="B50">
        <v>161</v>
      </c>
    </row>
    <row r="51" spans="1:2" x14ac:dyDescent="0.2">
      <c r="A51" t="s">
        <v>75</v>
      </c>
      <c r="B51">
        <v>96</v>
      </c>
    </row>
    <row r="52" spans="1:2" x14ac:dyDescent="0.2">
      <c r="A52" t="s">
        <v>76</v>
      </c>
      <c r="B52">
        <v>162</v>
      </c>
    </row>
    <row r="53" spans="1:2" x14ac:dyDescent="0.2">
      <c r="A53" t="s">
        <v>77</v>
      </c>
      <c r="B53">
        <v>97</v>
      </c>
    </row>
    <row r="54" spans="1:2" x14ac:dyDescent="0.2">
      <c r="A54" t="s">
        <v>147</v>
      </c>
      <c r="B54">
        <v>129017</v>
      </c>
    </row>
    <row r="55" spans="1:2" x14ac:dyDescent="0.2">
      <c r="A55" t="s">
        <v>78</v>
      </c>
      <c r="B55">
        <v>26186</v>
      </c>
    </row>
    <row r="56" spans="1:2" x14ac:dyDescent="0.2">
      <c r="A56" t="s">
        <v>79</v>
      </c>
      <c r="B56">
        <v>98</v>
      </c>
    </row>
    <row r="57" spans="1:2" x14ac:dyDescent="0.2">
      <c r="A57" t="s">
        <v>80</v>
      </c>
      <c r="B57">
        <v>99</v>
      </c>
    </row>
    <row r="58" spans="1:2" x14ac:dyDescent="0.2">
      <c r="A58" t="s">
        <v>81</v>
      </c>
      <c r="B58">
        <v>100</v>
      </c>
    </row>
    <row r="59" spans="1:2" x14ac:dyDescent="0.2">
      <c r="A59" t="s">
        <v>82</v>
      </c>
      <c r="B59">
        <v>101</v>
      </c>
    </row>
    <row r="60" spans="1:2" x14ac:dyDescent="0.2">
      <c r="A60" t="s">
        <v>83</v>
      </c>
      <c r="B60">
        <v>102</v>
      </c>
    </row>
    <row r="61" spans="1:2" x14ac:dyDescent="0.2">
      <c r="A61" t="s">
        <v>84</v>
      </c>
      <c r="B61">
        <v>4433</v>
      </c>
    </row>
    <row r="62" spans="1:2" x14ac:dyDescent="0.2">
      <c r="A62" t="s">
        <v>85</v>
      </c>
      <c r="B62">
        <v>103</v>
      </c>
    </row>
    <row r="63" spans="1:2" x14ac:dyDescent="0.2">
      <c r="A63" t="s">
        <v>86</v>
      </c>
      <c r="B63">
        <v>104</v>
      </c>
    </row>
    <row r="64" spans="1:2" x14ac:dyDescent="0.2">
      <c r="A64" t="s">
        <v>87</v>
      </c>
      <c r="B64">
        <v>105</v>
      </c>
    </row>
    <row r="65" spans="1:2" x14ac:dyDescent="0.2">
      <c r="A65" t="s">
        <v>88</v>
      </c>
      <c r="B65">
        <v>106</v>
      </c>
    </row>
    <row r="66" spans="1:2" x14ac:dyDescent="0.2">
      <c r="A66" t="s">
        <v>89</v>
      </c>
      <c r="B66">
        <v>107</v>
      </c>
    </row>
    <row r="67" spans="1:2" x14ac:dyDescent="0.2">
      <c r="A67" t="s">
        <v>90</v>
      </c>
      <c r="B67">
        <v>4449</v>
      </c>
    </row>
    <row r="68" spans="1:2" x14ac:dyDescent="0.2">
      <c r="A68" t="s">
        <v>91</v>
      </c>
      <c r="B68">
        <v>108</v>
      </c>
    </row>
    <row r="69" spans="1:2" x14ac:dyDescent="0.2">
      <c r="A69" t="s">
        <v>92</v>
      </c>
      <c r="B69">
        <v>109</v>
      </c>
    </row>
    <row r="70" spans="1:2" x14ac:dyDescent="0.2">
      <c r="A70" t="s">
        <v>93</v>
      </c>
      <c r="B70">
        <v>110</v>
      </c>
    </row>
    <row r="71" spans="1:2" x14ac:dyDescent="0.2">
      <c r="A71" t="s">
        <v>94</v>
      </c>
      <c r="B71">
        <v>111</v>
      </c>
    </row>
    <row r="72" spans="1:2" x14ac:dyDescent="0.2">
      <c r="A72" t="s">
        <v>95</v>
      </c>
      <c r="B72">
        <v>129086</v>
      </c>
    </row>
    <row r="73" spans="1:2" x14ac:dyDescent="0.2">
      <c r="A73" t="s">
        <v>96</v>
      </c>
      <c r="B73">
        <v>112</v>
      </c>
    </row>
    <row r="74" spans="1:2" x14ac:dyDescent="0.2">
      <c r="A74" t="s">
        <v>97</v>
      </c>
      <c r="B74">
        <v>113</v>
      </c>
    </row>
    <row r="75" spans="1:2" x14ac:dyDescent="0.2">
      <c r="A75" t="s">
        <v>98</v>
      </c>
      <c r="B75">
        <v>5147</v>
      </c>
    </row>
    <row r="76" spans="1:2" x14ac:dyDescent="0.2">
      <c r="A76" t="s">
        <v>99</v>
      </c>
      <c r="B76">
        <v>114</v>
      </c>
    </row>
    <row r="77" spans="1:2" x14ac:dyDescent="0.2">
      <c r="A77" t="s">
        <v>100</v>
      </c>
      <c r="B77">
        <v>28775</v>
      </c>
    </row>
    <row r="78" spans="1:2" x14ac:dyDescent="0.2">
      <c r="A78" t="s">
        <v>101</v>
      </c>
      <c r="B78">
        <v>5152</v>
      </c>
    </row>
    <row r="79" spans="1:2" x14ac:dyDescent="0.2">
      <c r="A79" t="s">
        <v>102</v>
      </c>
      <c r="B79">
        <v>5161</v>
      </c>
    </row>
    <row r="80" spans="1:2" x14ac:dyDescent="0.2">
      <c r="A80" t="s">
        <v>103</v>
      </c>
      <c r="B80">
        <v>116</v>
      </c>
    </row>
    <row r="81" spans="1:2" x14ac:dyDescent="0.2">
      <c r="A81" t="s">
        <v>104</v>
      </c>
      <c r="B81">
        <v>5164</v>
      </c>
    </row>
    <row r="82" spans="1:2" x14ac:dyDescent="0.2">
      <c r="A82" t="s">
        <v>105</v>
      </c>
      <c r="B82">
        <v>117</v>
      </c>
    </row>
    <row r="83" spans="1:2" x14ac:dyDescent="0.2">
      <c r="A83" t="s">
        <v>106</v>
      </c>
      <c r="B83">
        <v>129178</v>
      </c>
    </row>
    <row r="84" spans="1:2" x14ac:dyDescent="0.2">
      <c r="A84" t="s">
        <v>107</v>
      </c>
      <c r="B84">
        <v>115</v>
      </c>
    </row>
    <row r="85" spans="1:2" x14ac:dyDescent="0.2">
      <c r="A85" t="s">
        <v>108</v>
      </c>
      <c r="B85">
        <v>119</v>
      </c>
    </row>
    <row r="86" spans="1:2" x14ac:dyDescent="0.2">
      <c r="A86" t="s">
        <v>109</v>
      </c>
      <c r="B86">
        <v>120</v>
      </c>
    </row>
    <row r="87" spans="1:2" x14ac:dyDescent="0.2">
      <c r="A87" t="s">
        <v>110</v>
      </c>
      <c r="B87">
        <v>121</v>
      </c>
    </row>
    <row r="88" spans="1:2" x14ac:dyDescent="0.2">
      <c r="A88" t="s">
        <v>111</v>
      </c>
      <c r="B88">
        <v>122</v>
      </c>
    </row>
    <row r="89" spans="1:2" x14ac:dyDescent="0.2">
      <c r="A89" t="s">
        <v>112</v>
      </c>
      <c r="B89">
        <v>123</v>
      </c>
    </row>
    <row r="90" spans="1:2" x14ac:dyDescent="0.2">
      <c r="A90" t="s">
        <v>113</v>
      </c>
      <c r="B90">
        <v>30979</v>
      </c>
    </row>
    <row r="91" spans="1:2" x14ac:dyDescent="0.2">
      <c r="A91" t="s">
        <v>114</v>
      </c>
      <c r="B91">
        <v>5168</v>
      </c>
    </row>
    <row r="92" spans="1:2" x14ac:dyDescent="0.2">
      <c r="A92" t="s">
        <v>115</v>
      </c>
      <c r="B92">
        <v>124</v>
      </c>
    </row>
    <row r="93" spans="1:2" x14ac:dyDescent="0.2">
      <c r="A93" t="s">
        <v>116</v>
      </c>
      <c r="B93">
        <v>77577</v>
      </c>
    </row>
    <row r="94" spans="1:2" x14ac:dyDescent="0.2">
      <c r="A94" t="s">
        <v>117</v>
      </c>
      <c r="B94">
        <v>29267</v>
      </c>
    </row>
    <row r="95" spans="1:2" x14ac:dyDescent="0.2">
      <c r="A95" t="s">
        <v>118</v>
      </c>
      <c r="B95">
        <v>125</v>
      </c>
    </row>
    <row r="96" spans="1:2" x14ac:dyDescent="0.2">
      <c r="A96" t="s">
        <v>119</v>
      </c>
      <c r="B96">
        <v>128982</v>
      </c>
    </row>
    <row r="97" spans="1:2" x14ac:dyDescent="0.2">
      <c r="A97" t="s">
        <v>120</v>
      </c>
      <c r="B97">
        <v>126</v>
      </c>
    </row>
    <row r="98" spans="1:2" x14ac:dyDescent="0.2">
      <c r="A98" t="s">
        <v>121</v>
      </c>
      <c r="B98">
        <v>127</v>
      </c>
    </row>
    <row r="99" spans="1:2" x14ac:dyDescent="0.2">
      <c r="A99" t="s">
        <v>122</v>
      </c>
      <c r="B99">
        <v>37736</v>
      </c>
    </row>
    <row r="100" spans="1:2" x14ac:dyDescent="0.2">
      <c r="A100" t="s">
        <v>123</v>
      </c>
      <c r="B100">
        <v>129099</v>
      </c>
    </row>
    <row r="101" spans="1:2" x14ac:dyDescent="0.2">
      <c r="A101" t="s">
        <v>124</v>
      </c>
      <c r="B101">
        <v>128</v>
      </c>
    </row>
    <row r="102" spans="1:2" x14ac:dyDescent="0.2">
      <c r="A102" t="s">
        <v>125</v>
      </c>
      <c r="B102">
        <v>129</v>
      </c>
    </row>
    <row r="103" spans="1:2" x14ac:dyDescent="0.2">
      <c r="A103" t="s">
        <v>126</v>
      </c>
      <c r="B103">
        <v>129084</v>
      </c>
    </row>
    <row r="104" spans="1:2" x14ac:dyDescent="0.2">
      <c r="A104" t="s">
        <v>127</v>
      </c>
      <c r="B104">
        <v>130</v>
      </c>
    </row>
    <row r="105" spans="1:2" x14ac:dyDescent="0.2">
      <c r="A105" t="s">
        <v>128</v>
      </c>
      <c r="B105">
        <v>132</v>
      </c>
    </row>
    <row r="106" spans="1:2" x14ac:dyDescent="0.2">
      <c r="A106" t="s">
        <v>129</v>
      </c>
      <c r="B106">
        <v>129123</v>
      </c>
    </row>
    <row r="107" spans="1:2" x14ac:dyDescent="0.2">
      <c r="A107" t="s">
        <v>130</v>
      </c>
      <c r="B107">
        <v>133</v>
      </c>
    </row>
    <row r="108" spans="1:2" x14ac:dyDescent="0.2">
      <c r="A108" t="s">
        <v>131</v>
      </c>
      <c r="B108">
        <v>134</v>
      </c>
    </row>
    <row r="109" spans="1:2" x14ac:dyDescent="0.2">
      <c r="A109" t="s">
        <v>132</v>
      </c>
      <c r="B109">
        <v>129177</v>
      </c>
    </row>
    <row r="110" spans="1:2" x14ac:dyDescent="0.2">
      <c r="A110" t="s">
        <v>133</v>
      </c>
      <c r="B110">
        <v>135</v>
      </c>
    </row>
    <row r="111" spans="1:2" x14ac:dyDescent="0.2">
      <c r="A111" t="s">
        <v>134</v>
      </c>
      <c r="B111">
        <v>136</v>
      </c>
    </row>
    <row r="112" spans="1:2" x14ac:dyDescent="0.2">
      <c r="A112" t="s">
        <v>135</v>
      </c>
      <c r="B112">
        <v>137</v>
      </c>
    </row>
    <row r="113" spans="1:2" x14ac:dyDescent="0.2">
      <c r="A113" t="s">
        <v>136</v>
      </c>
      <c r="B113">
        <v>5959</v>
      </c>
    </row>
    <row r="114" spans="1:2" x14ac:dyDescent="0.2">
      <c r="A114" t="s">
        <v>137</v>
      </c>
      <c r="B114">
        <v>138</v>
      </c>
    </row>
    <row r="115" spans="1:2" x14ac:dyDescent="0.2">
      <c r="A115" t="s">
        <v>138</v>
      </c>
      <c r="B115">
        <v>101707</v>
      </c>
    </row>
    <row r="116" spans="1:2" x14ac:dyDescent="0.2">
      <c r="A116" t="s">
        <v>139</v>
      </c>
      <c r="B116">
        <v>139</v>
      </c>
    </row>
    <row r="117" spans="1:2" x14ac:dyDescent="0.2">
      <c r="A117" t="s">
        <v>154</v>
      </c>
      <c r="B117">
        <v>128984</v>
      </c>
    </row>
    <row r="118" spans="1:2" x14ac:dyDescent="0.2">
      <c r="A118" t="s">
        <v>140</v>
      </c>
      <c r="B118">
        <v>142</v>
      </c>
    </row>
    <row r="119" spans="1:2" x14ac:dyDescent="0.2">
      <c r="A119" t="s">
        <v>141</v>
      </c>
      <c r="B119">
        <v>6243</v>
      </c>
    </row>
    <row r="120" spans="1:2" x14ac:dyDescent="0.2">
      <c r="A120" t="s">
        <v>142</v>
      </c>
      <c r="B120">
        <v>143</v>
      </c>
    </row>
    <row r="121" spans="1:2" x14ac:dyDescent="0.2">
      <c r="A121" t="s">
        <v>143</v>
      </c>
      <c r="B121">
        <v>6245</v>
      </c>
    </row>
    <row r="122" spans="1:2" x14ac:dyDescent="0.2">
      <c r="A122" t="s">
        <v>156</v>
      </c>
      <c r="B122">
        <v>26185</v>
      </c>
    </row>
    <row r="123" spans="1:2" x14ac:dyDescent="0.2">
      <c r="A123" t="s">
        <v>144</v>
      </c>
      <c r="B123">
        <v>128983</v>
      </c>
    </row>
    <row r="124" spans="1:2" x14ac:dyDescent="0.2">
      <c r="A124" t="s">
        <v>145</v>
      </c>
      <c r="B124">
        <v>144</v>
      </c>
    </row>
    <row r="125" spans="1:2" x14ac:dyDescent="0.2">
      <c r="A125" t="s">
        <v>146</v>
      </c>
      <c r="B125">
        <v>145</v>
      </c>
    </row>
  </sheetData>
  <sheetProtection algorithmName="SHA-512" hashValue="CjE2H/GoM29iR/gKZHsrdp4CPBQcrIN3ZAKz6oZy0xxBADWwbScajcLqH8DKFLpMWjBSLavpEsgFqxL/9cJhaw==" saltValue="E9cj2OyXJgi84N801Qau8w==" spinCount="100000" sheet="1" objects="1" scenarios="1" selectLockedCells="1" selectUnlockedCells="1"/>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L27" sqref="L27"/>
    </sheetView>
  </sheetViews>
  <sheetFormatPr defaultRowHeight="12.75" x14ac:dyDescent="0.2"/>
  <sheetData/>
  <sheetProtection algorithmName="SHA-512" hashValue="shQ2s4lw02kRiGS7g+3+QcW5tdv1Ii6qG0z1W8m4DWD88eRKrYoo/3pZ7Y6pnbR9oHzMUM5V7+uvyyu7Y2fVzw==" saltValue="Nf5y9T8GwcNokBjBhqef6g==" spinCount="100000" sheet="1" objects="1" scenarios="1" selectLockedCells="1" selectUnlockedCells="1"/>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2049" r:id="rId4">
          <objectPr defaultSize="0" autoPict="0" r:id="rId5">
            <anchor moveWithCells="1">
              <from>
                <xdr:col>0</xdr:col>
                <xdr:colOff>47625</xdr:colOff>
                <xdr:row>0</xdr:row>
                <xdr:rowOff>28575</xdr:rowOff>
              </from>
              <to>
                <xdr:col>9</xdr:col>
                <xdr:colOff>600075</xdr:colOff>
                <xdr:row>46</xdr:row>
                <xdr:rowOff>76200</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UD-18</vt:lpstr>
      <vt:lpstr>Data</vt:lpstr>
      <vt:lpstr>Instructions</vt:lpstr>
      <vt:lpstr>'UD-18'!Print_Area</vt:lpstr>
    </vt:vector>
  </TitlesOfParts>
  <Company>Tennessee Regulatory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AA02003</dc:creator>
  <cp:lastModifiedBy>Tracy Stinson</cp:lastModifiedBy>
  <cp:lastPrinted>2019-03-06T17:03:02Z</cp:lastPrinted>
  <dcterms:created xsi:type="dcterms:W3CDTF">2004-03-18T16:03:53Z</dcterms:created>
  <dcterms:modified xsi:type="dcterms:W3CDTF">2024-02-27T17:10:42Z</dcterms:modified>
</cp:coreProperties>
</file>